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256" firstSheet="2" activeTab="2"/>
  </bookViews>
  <sheets>
    <sheet name="Table 2" sheetId="2" state="hidden" r:id="rId1"/>
    <sheet name="Table 2 (2)" sheetId="8" state="hidden" r:id="rId2"/>
    <sheet name="SON" sheetId="9" r:id="rId3"/>
  </sheets>
  <definedNames>
    <definedName name="_xlnm._FilterDatabase" localSheetId="2" hidden="1">SON!$A$1:$W$46</definedName>
    <definedName name="_xlnm._FilterDatabase" localSheetId="1" hidden="1">'Table 2 (2)'!$A$1:$W$50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Q60" i="9" l="1"/>
  <c r="Q59" i="9"/>
  <c r="Q58" i="9"/>
  <c r="N52" i="9"/>
  <c r="N51" i="9"/>
  <c r="N50" i="9"/>
  <c r="N49" i="9"/>
  <c r="N47" i="9"/>
  <c r="J45" i="9" l="1"/>
  <c r="I45" i="9"/>
  <c r="K3" i="9"/>
  <c r="I32" i="9"/>
  <c r="I27" i="9"/>
  <c r="K32" i="9"/>
  <c r="L32" i="9" s="1"/>
  <c r="I11" i="9"/>
  <c r="K11" i="9" s="1"/>
  <c r="I22" i="9"/>
  <c r="K22" i="9" s="1"/>
  <c r="K27" i="9"/>
  <c r="I9" i="9"/>
  <c r="K9" i="9" s="1"/>
  <c r="K16" i="9"/>
  <c r="L16" i="9" s="1"/>
  <c r="K34" i="9"/>
  <c r="K33" i="9"/>
  <c r="K35" i="9"/>
  <c r="K23" i="9"/>
  <c r="K12" i="9"/>
  <c r="K6" i="9"/>
  <c r="K19" i="9"/>
  <c r="K29" i="9"/>
  <c r="K36" i="9"/>
  <c r="K24" i="9"/>
  <c r="K28" i="9"/>
  <c r="K26" i="9"/>
  <c r="K18" i="9"/>
  <c r="L18" i="9" s="1"/>
  <c r="K7" i="9"/>
  <c r="K4" i="9"/>
  <c r="K21" i="9"/>
  <c r="L21" i="9" s="1"/>
  <c r="K20" i="9"/>
  <c r="K42" i="9"/>
  <c r="K40" i="9"/>
  <c r="K41" i="9"/>
  <c r="K39" i="9"/>
  <c r="K38" i="9"/>
  <c r="K30" i="9"/>
  <c r="K43" i="9"/>
  <c r="K17" i="9"/>
  <c r="K37" i="9"/>
  <c r="K5" i="9"/>
  <c r="K10" i="9"/>
  <c r="K31" i="9"/>
  <c r="K44" i="9"/>
  <c r="K15" i="9"/>
  <c r="L15" i="9" s="1"/>
  <c r="K8" i="9"/>
  <c r="K13" i="9"/>
  <c r="K2" i="9"/>
  <c r="K14" i="9"/>
  <c r="L14" i="9" s="1"/>
  <c r="L24" i="9" l="1"/>
  <c r="L34" i="9"/>
  <c r="L9" i="9"/>
  <c r="L30" i="9"/>
  <c r="L22" i="9"/>
  <c r="L5" i="9"/>
  <c r="L38" i="9"/>
  <c r="L27" i="9"/>
  <c r="L11" i="9"/>
  <c r="L37" i="9"/>
  <c r="L42" i="9"/>
  <c r="L33" i="9"/>
  <c r="L8" i="9"/>
  <c r="L36" i="9"/>
  <c r="L44" i="9"/>
  <c r="L3" i="9"/>
  <c r="L12" i="9"/>
  <c r="L23" i="9"/>
  <c r="L2" i="9"/>
  <c r="L29" i="9"/>
  <c r="L31" i="9"/>
  <c r="L13" i="9"/>
  <c r="L4" i="9"/>
  <c r="L43" i="9"/>
  <c r="L19" i="9"/>
  <c r="L39" i="9"/>
  <c r="L26" i="9"/>
  <c r="L10" i="9"/>
  <c r="L40" i="9"/>
  <c r="L17" i="9"/>
  <c r="L7" i="9"/>
  <c r="L6" i="9"/>
  <c r="L41" i="9"/>
  <c r="L20" i="9"/>
  <c r="L28" i="9"/>
  <c r="L35" i="9"/>
  <c r="X30" i="8"/>
  <c r="Z15" i="8" l="1"/>
  <c r="K28" i="8" l="1"/>
  <c r="K24" i="8"/>
  <c r="K27" i="8"/>
  <c r="K19" i="8"/>
  <c r="K18" i="8"/>
  <c r="L18" i="8" s="1"/>
  <c r="K20" i="8"/>
  <c r="K5" i="8"/>
  <c r="L5" i="8" s="1"/>
  <c r="K33" i="8"/>
  <c r="L33" i="8" s="1"/>
  <c r="K23" i="8"/>
  <c r="K16" i="8"/>
  <c r="K25" i="8"/>
  <c r="K31" i="8"/>
  <c r="K7" i="8"/>
  <c r="L7" i="8" s="1"/>
  <c r="K22" i="8"/>
  <c r="K40" i="8"/>
  <c r="L40" i="8" s="1"/>
  <c r="K36" i="8"/>
  <c r="L36" i="8" s="1"/>
  <c r="K21" i="8"/>
  <c r="K26" i="8"/>
  <c r="K15" i="8"/>
  <c r="K35" i="8"/>
  <c r="K34" i="8"/>
  <c r="L34" i="8" s="1"/>
  <c r="K13" i="8"/>
  <c r="K8" i="8"/>
  <c r="L8" i="8" s="1"/>
  <c r="K29" i="8"/>
  <c r="L29" i="8" s="1"/>
  <c r="K2" i="8"/>
  <c r="K39" i="8"/>
  <c r="K12" i="8"/>
  <c r="K3" i="8"/>
  <c r="K11" i="8"/>
  <c r="K37" i="8"/>
  <c r="K41" i="8"/>
  <c r="K4" i="8"/>
  <c r="L4" i="8" s="1"/>
  <c r="K10" i="8"/>
  <c r="K38" i="8"/>
  <c r="K43" i="8"/>
  <c r="K42" i="8"/>
  <c r="K17" i="8"/>
  <c r="L17" i="8" s="1"/>
  <c r="K9" i="8"/>
  <c r="K6" i="8"/>
  <c r="L6" i="8" s="1"/>
  <c r="K14" i="8"/>
  <c r="L14" i="8" s="1"/>
  <c r="K30" i="8"/>
  <c r="K45" i="8"/>
  <c r="K44" i="8"/>
  <c r="K48" i="8"/>
  <c r="K49" i="8"/>
  <c r="K47" i="8"/>
  <c r="K46" i="8"/>
  <c r="K50" i="8"/>
  <c r="K32" i="8"/>
  <c r="J52" i="8"/>
  <c r="I52" i="8"/>
  <c r="X18" i="8" l="1"/>
  <c r="L41" i="8"/>
  <c r="L50" i="8"/>
  <c r="L11" i="8"/>
  <c r="X7" i="8" s="1"/>
  <c r="L9" i="8"/>
  <c r="X17" i="8" s="1"/>
  <c r="L37" i="8"/>
  <c r="L13" i="8"/>
  <c r="L22" i="8"/>
  <c r="L20" i="8"/>
  <c r="L46" i="8"/>
  <c r="L42" i="8"/>
  <c r="L3" i="8"/>
  <c r="L35" i="8"/>
  <c r="L31" i="8"/>
  <c r="L19" i="8"/>
  <c r="L49" i="8"/>
  <c r="X47" i="8" s="1"/>
  <c r="L47" i="8"/>
  <c r="L43" i="8"/>
  <c r="L12" i="8"/>
  <c r="L15" i="8"/>
  <c r="L25" i="8"/>
  <c r="L27" i="8"/>
  <c r="X5" i="8" s="1"/>
  <c r="L48" i="8"/>
  <c r="L38" i="8"/>
  <c r="L39" i="8"/>
  <c r="L26" i="8"/>
  <c r="L16" i="8"/>
  <c r="X12" i="8" s="1"/>
  <c r="L24" i="8"/>
  <c r="L44" i="8"/>
  <c r="X45" i="8" s="1"/>
  <c r="L30" i="8"/>
  <c r="L10" i="8"/>
  <c r="L2" i="8"/>
  <c r="L21" i="8"/>
  <c r="L23" i="8"/>
  <c r="L28" i="8"/>
  <c r="L45" i="8"/>
  <c r="L32" i="8"/>
  <c r="X42" i="8" l="1"/>
  <c r="X19" i="8"/>
  <c r="X20" i="8"/>
  <c r="X2" i="8"/>
  <c r="X13" i="8"/>
  <c r="X39" i="8"/>
  <c r="X35" i="8"/>
  <c r="X6" i="8"/>
  <c r="X34" i="8"/>
  <c r="X14" i="8"/>
  <c r="X22" i="8"/>
  <c r="X29" i="8"/>
  <c r="X38" i="8"/>
  <c r="X37" i="8"/>
  <c r="X50" i="8"/>
  <c r="X48" i="8"/>
  <c r="X33" i="8"/>
  <c r="X27" i="8"/>
  <c r="X8" i="8"/>
  <c r="X9" i="8"/>
  <c r="X26" i="8"/>
  <c r="X46" i="8"/>
  <c r="X44" i="8"/>
  <c r="X4" i="8"/>
  <c r="X31" i="8"/>
  <c r="X36" i="8"/>
  <c r="X3" i="8"/>
  <c r="X25" i="8"/>
  <c r="X11" i="8"/>
  <c r="X49" i="8"/>
  <c r="X21" i="8"/>
  <c r="X28" i="8"/>
  <c r="X15" i="8"/>
  <c r="X16" i="8"/>
  <c r="X23" i="8"/>
  <c r="Y15" i="8"/>
  <c r="AA15" i="8" s="1"/>
  <c r="X24" i="8"/>
  <c r="X10" i="8"/>
  <c r="X43" i="8"/>
  <c r="X32" i="8"/>
  <c r="X41" i="8"/>
  <c r="X40" i="8"/>
  <c r="M53" i="8"/>
</calcChain>
</file>

<file path=xl/comments1.xml><?xml version="1.0" encoding="utf-8"?>
<comments xmlns="http://schemas.openxmlformats.org/spreadsheetml/2006/main">
  <authors>
    <author>yasemin yelkenci</author>
  </authors>
  <commentList>
    <comment ref="M3" authorId="0" shapeId="0">
      <text>
        <r>
          <rPr>
            <b/>
            <sz val="9"/>
            <color indexed="81"/>
            <rFont val="Tahoma"/>
            <family val="2"/>
            <charset val="162"/>
          </rPr>
          <t>yasemin yelkenci:</t>
        </r>
        <r>
          <rPr>
            <sz val="9"/>
            <color indexed="81"/>
            <rFont val="Tahoma"/>
            <family val="2"/>
            <charset val="162"/>
          </rPr>
          <t xml:space="preserve">
=+(756/30*17)=428,40</t>
        </r>
      </text>
    </comment>
  </commentList>
</comments>
</file>

<file path=xl/comments2.xml><?xml version="1.0" encoding="utf-8"?>
<comments xmlns="http://schemas.openxmlformats.org/spreadsheetml/2006/main">
  <authors>
    <author>yasemin yelkenci</author>
  </authors>
  <commentList>
    <comment ref="M2" authorId="0" shapeId="0">
      <text>
        <r>
          <rPr>
            <b/>
            <sz val="9"/>
            <color indexed="81"/>
            <rFont val="Tahoma"/>
            <family val="2"/>
            <charset val="162"/>
          </rPr>
          <t>yasemin yelkenci:</t>
        </r>
        <r>
          <rPr>
            <sz val="9"/>
            <color indexed="81"/>
            <rFont val="Tahoma"/>
            <family val="2"/>
            <charset val="162"/>
          </rPr>
          <t xml:space="preserve">
=+(756/30*17)=428,40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  <charset val="162"/>
          </rPr>
          <t>yasemin yelkenci:</t>
        </r>
        <r>
          <rPr>
            <sz val="9"/>
            <color indexed="81"/>
            <rFont val="Tahoma"/>
            <family val="2"/>
            <charset val="162"/>
          </rPr>
          <t xml:space="preserve">
MERVE DELİMEHMET DE EKLENDİ</t>
        </r>
      </text>
    </comment>
    <comment ref="A27" authorId="0" shapeId="0">
      <text>
        <r>
          <rPr>
            <b/>
            <sz val="9"/>
            <color indexed="81"/>
            <rFont val="Tahoma"/>
            <family val="2"/>
            <charset val="162"/>
          </rPr>
          <t>yasemin yelkenci:</t>
        </r>
        <r>
          <rPr>
            <sz val="9"/>
            <color indexed="81"/>
            <rFont val="Tahoma"/>
            <family val="2"/>
            <charset val="162"/>
          </rPr>
          <t xml:space="preserve">
EYLÜL VE TÜLAY DENİZ EKLEMDİ</t>
        </r>
      </text>
    </comment>
  </commentList>
</comments>
</file>

<file path=xl/sharedStrings.xml><?xml version="1.0" encoding="utf-8"?>
<sst xmlns="http://schemas.openxmlformats.org/spreadsheetml/2006/main" count="911" uniqueCount="252">
  <si>
    <r>
      <rPr>
        <b/>
        <sz val="10"/>
        <color rgb="FF181717"/>
        <rFont val="Arial"/>
        <family val="2"/>
      </rPr>
      <t>POLİÇE NO</t>
    </r>
  </si>
  <si>
    <r>
      <rPr>
        <b/>
        <sz val="10"/>
        <color rgb="FF181717"/>
        <rFont val="Arial"/>
        <family val="2"/>
      </rPr>
      <t>SBM POLİÇE NO</t>
    </r>
  </si>
  <si>
    <r>
      <rPr>
        <b/>
        <sz val="10"/>
        <color rgb="FF181717"/>
        <rFont val="Arial"/>
        <family val="2"/>
      </rPr>
      <t>BAŞLANGIÇ TARİHİ</t>
    </r>
  </si>
  <si>
    <r>
      <rPr>
        <b/>
        <sz val="10"/>
        <color rgb="FF181717"/>
        <rFont val="Arial"/>
        <family val="2"/>
      </rPr>
      <t>BİTİŞ TARİHİ</t>
    </r>
  </si>
  <si>
    <r>
      <rPr>
        <b/>
        <sz val="10"/>
        <color rgb="FF181717"/>
        <rFont val="Arial"/>
        <family val="2"/>
      </rPr>
      <t>TANZİM TARİHİ</t>
    </r>
  </si>
  <si>
    <r>
      <rPr>
        <b/>
        <sz val="10"/>
        <color rgb="FF181717"/>
        <rFont val="Arial"/>
        <family val="2"/>
      </rPr>
      <t>SÜRE</t>
    </r>
  </si>
  <si>
    <r>
      <rPr>
        <sz val="11"/>
        <color rgb="FF181717"/>
        <rFont val="Arial MT"/>
        <family val="2"/>
      </rPr>
      <t>G-7297-2</t>
    </r>
  </si>
  <si>
    <r>
      <rPr>
        <sz val="11"/>
        <color rgb="FF181717"/>
        <rFont val="Arial MT"/>
        <family val="2"/>
      </rPr>
      <t>365 Gün</t>
    </r>
  </si>
  <si>
    <r>
      <rPr>
        <b/>
        <sz val="10"/>
        <rFont val="Arial"/>
        <family val="2"/>
      </rPr>
      <t>SATIŞ KANALI BİLGİLERİ</t>
    </r>
  </si>
  <si>
    <r>
      <rPr>
        <sz val="10"/>
        <rFont val="Arial MT"/>
        <family val="2"/>
      </rPr>
      <t xml:space="preserve">Acente Adı: BURSA ADA SİGORTA ARA.HİZ.LTD.ŞTİ.
</t>
    </r>
    <r>
      <rPr>
        <sz val="10"/>
        <rFont val="Arial MT"/>
        <family val="2"/>
      </rPr>
      <t xml:space="preserve">Acente Kodu: 13484
</t>
    </r>
    <r>
      <rPr>
        <sz val="10"/>
        <rFont val="Arial MT"/>
        <family val="2"/>
      </rPr>
      <t>Telefon:                           E-Mail:</t>
    </r>
  </si>
  <si>
    <r>
      <rPr>
        <b/>
        <sz val="10"/>
        <rFont val="Arial"/>
        <family val="2"/>
      </rPr>
      <t>SİGORTA ETTİREN BİLGİLERİ</t>
    </r>
  </si>
  <si>
    <r>
      <rPr>
        <sz val="10"/>
        <rFont val="Arial MT"/>
        <family val="2"/>
      </rPr>
      <t xml:space="preserve">Adı Soyadı / Unvanı: ATAKAN ÖZEN
</t>
    </r>
    <r>
      <rPr>
        <sz val="10"/>
        <rFont val="Arial MT"/>
        <family val="2"/>
      </rPr>
      <t xml:space="preserve">TC / Vergi Kimlik No: ******1065
</t>
    </r>
    <r>
      <rPr>
        <sz val="10"/>
        <rFont val="Arial MT"/>
        <family val="2"/>
      </rPr>
      <t xml:space="preserve">Adres: BADEMLI MAH. AYDOGDU SK. BELEN 2 SITESI 21 MASA NO: 2 MUDANYA/BURSA
</t>
    </r>
    <r>
      <rPr>
        <sz val="10"/>
        <rFont val="Arial MT"/>
        <family val="2"/>
      </rPr>
      <t>Telefon: ******0000                          E-Mail:  em******l@emptymail.com</t>
    </r>
  </si>
  <si>
    <r>
      <rPr>
        <b/>
        <sz val="10"/>
        <rFont val="Arial"/>
        <family val="2"/>
      </rPr>
      <t>SİGORTALI BİLGİLERİ</t>
    </r>
  </si>
  <si>
    <r>
      <rPr>
        <b/>
        <sz val="10"/>
        <rFont val="Arial"/>
        <family val="2"/>
      </rPr>
      <t>ADI SOYADI</t>
    </r>
  </si>
  <si>
    <r>
      <rPr>
        <b/>
        <sz val="10"/>
        <rFont val="Arial"/>
        <family val="2"/>
      </rPr>
      <t>YAKINLIK</t>
    </r>
  </si>
  <si>
    <r>
      <rPr>
        <b/>
        <sz val="10"/>
        <rFont val="Arial"/>
        <family val="2"/>
      </rPr>
      <t>DOĞUM TARİHİ</t>
    </r>
  </si>
  <si>
    <r>
      <rPr>
        <b/>
        <sz val="10"/>
        <rFont val="Arial"/>
        <family val="2"/>
      </rPr>
      <t>CİNSİYET</t>
    </r>
  </si>
  <si>
    <r>
      <rPr>
        <b/>
        <sz val="10"/>
        <rFont val="Arial"/>
        <family val="2"/>
      </rPr>
      <t>PLAN</t>
    </r>
  </si>
  <si>
    <r>
      <rPr>
        <b/>
        <sz val="10"/>
        <rFont val="Arial"/>
        <family val="2"/>
      </rPr>
      <t xml:space="preserve">PRİM
</t>
    </r>
    <r>
      <rPr>
        <b/>
        <sz val="10"/>
        <rFont val="Arial"/>
        <family val="2"/>
      </rPr>
      <t>TUTARI</t>
    </r>
  </si>
  <si>
    <r>
      <rPr>
        <sz val="10"/>
        <rFont val="Arial MT"/>
        <family val="2"/>
      </rPr>
      <t>ALİ KAĞAN KARAMAN</t>
    </r>
  </si>
  <si>
    <r>
      <rPr>
        <sz val="11"/>
        <color rgb="FF231F20"/>
        <rFont val="Arial MT"/>
        <family val="2"/>
      </rPr>
      <t>Çocuk</t>
    </r>
  </si>
  <si>
    <r>
      <rPr>
        <sz val="10"/>
        <rFont val="Arial MT"/>
        <family val="2"/>
      </rPr>
      <t>*******5738</t>
    </r>
  </si>
  <si>
    <r>
      <rPr>
        <sz val="10"/>
        <rFont val="Arial MT"/>
        <family val="2"/>
      </rPr>
      <t>Erkek</t>
    </r>
  </si>
  <si>
    <r>
      <rPr>
        <sz val="10"/>
        <rFont val="Arial MT"/>
        <family val="2"/>
      </rPr>
      <t>ATAKAN ÖZEN TSS</t>
    </r>
  </si>
  <si>
    <r>
      <rPr>
        <sz val="10"/>
        <rFont val="Arial MT"/>
        <family val="2"/>
      </rPr>
      <t>ELA EROL</t>
    </r>
  </si>
  <si>
    <r>
      <rPr>
        <sz val="10"/>
        <rFont val="Arial MT"/>
        <family val="2"/>
      </rPr>
      <t>*******8428</t>
    </r>
  </si>
  <si>
    <r>
      <rPr>
        <sz val="10"/>
        <rFont val="Arial MT"/>
        <family val="2"/>
      </rPr>
      <t>Kadın</t>
    </r>
  </si>
  <si>
    <r>
      <rPr>
        <sz val="10"/>
        <rFont val="Arial MT"/>
        <family val="2"/>
      </rPr>
      <t>NİSA ERDOĞAN</t>
    </r>
  </si>
  <si>
    <r>
      <rPr>
        <sz val="10"/>
        <rFont val="Arial MT"/>
        <family val="2"/>
      </rPr>
      <t>*******5488</t>
    </r>
  </si>
  <si>
    <r>
      <rPr>
        <sz val="10"/>
        <rFont val="Arial MT"/>
        <family val="2"/>
      </rPr>
      <t>YAĞIZ ERDOĞAN</t>
    </r>
  </si>
  <si>
    <r>
      <rPr>
        <sz val="10"/>
        <rFont val="Arial MT"/>
        <family val="2"/>
      </rPr>
      <t>*******0576</t>
    </r>
  </si>
  <si>
    <r>
      <rPr>
        <sz val="10"/>
        <rFont val="Arial MT"/>
        <family val="2"/>
      </rPr>
      <t>TÜLAY ÇELİK</t>
    </r>
  </si>
  <si>
    <r>
      <rPr>
        <sz val="11"/>
        <color rgb="FF231F20"/>
        <rFont val="Arial MT"/>
        <family val="2"/>
      </rPr>
      <t>Eş</t>
    </r>
  </si>
  <si>
    <r>
      <rPr>
        <sz val="10"/>
        <rFont val="Arial MT"/>
        <family val="2"/>
      </rPr>
      <t>*******0884</t>
    </r>
  </si>
  <si>
    <r>
      <rPr>
        <sz val="10"/>
        <rFont val="Arial MT"/>
        <family val="2"/>
      </rPr>
      <t>EYLÜL DENİZ ÇELİK</t>
    </r>
  </si>
  <si>
    <r>
      <rPr>
        <sz val="10"/>
        <rFont val="Arial MT"/>
        <family val="2"/>
      </rPr>
      <t>*******9122</t>
    </r>
  </si>
  <si>
    <r>
      <rPr>
        <sz val="10"/>
        <rFont val="Arial MT"/>
        <family val="2"/>
      </rPr>
      <t>MERVE DELI MEMET</t>
    </r>
  </si>
  <si>
    <r>
      <rPr>
        <sz val="10"/>
        <rFont val="Arial MT"/>
        <family val="2"/>
      </rPr>
      <t>*******6810</t>
    </r>
  </si>
  <si>
    <r>
      <rPr>
        <sz val="10"/>
        <rFont val="Arial MT"/>
        <family val="2"/>
      </rPr>
      <t>CELAL ATAŞ</t>
    </r>
  </si>
  <si>
    <r>
      <rPr>
        <sz val="11"/>
        <color rgb="FF231F20"/>
        <rFont val="Arial MT"/>
        <family val="2"/>
      </rPr>
      <t>Fert</t>
    </r>
  </si>
  <si>
    <r>
      <rPr>
        <sz val="10"/>
        <rFont val="Arial MT"/>
        <family val="2"/>
      </rPr>
      <t>*******5192</t>
    </r>
  </si>
  <si>
    <r>
      <rPr>
        <sz val="10"/>
        <rFont val="Arial MT"/>
        <family val="2"/>
      </rPr>
      <t>ERMAN KARAMAN</t>
    </r>
  </si>
  <si>
    <r>
      <rPr>
        <sz val="10"/>
        <rFont val="Arial MT"/>
        <family val="2"/>
      </rPr>
      <t>*******6494</t>
    </r>
  </si>
  <si>
    <r>
      <rPr>
        <sz val="10"/>
        <rFont val="Arial MT"/>
        <family val="2"/>
      </rPr>
      <t>OZAN ER</t>
    </r>
  </si>
  <si>
    <r>
      <rPr>
        <sz val="10"/>
        <rFont val="Arial MT"/>
        <family val="2"/>
      </rPr>
      <t>*******6356</t>
    </r>
  </si>
  <si>
    <r>
      <rPr>
        <sz val="10"/>
        <rFont val="Arial MT"/>
        <family val="2"/>
      </rPr>
      <t>BARBAROS ÇELİK</t>
    </r>
  </si>
  <si>
    <r>
      <rPr>
        <sz val="10"/>
        <rFont val="Arial MT"/>
        <family val="2"/>
      </rPr>
      <t>*******8406</t>
    </r>
  </si>
  <si>
    <r>
      <rPr>
        <sz val="10"/>
        <rFont val="Arial MT"/>
        <family val="2"/>
      </rPr>
      <t>ONUR CAN ERDOĞAN</t>
    </r>
  </si>
  <si>
    <r>
      <rPr>
        <sz val="10"/>
        <rFont val="Arial MT"/>
        <family val="2"/>
      </rPr>
      <t>*******6744</t>
    </r>
  </si>
  <si>
    <r>
      <rPr>
        <sz val="10"/>
        <rFont val="Arial MT"/>
        <family val="2"/>
      </rPr>
      <t>*******5822</t>
    </r>
  </si>
  <si>
    <r>
      <rPr>
        <sz val="10"/>
        <rFont val="Arial MT"/>
        <family val="2"/>
      </rPr>
      <t>ZEHRA AYDIN</t>
    </r>
  </si>
  <si>
    <r>
      <rPr>
        <sz val="10"/>
        <rFont val="Arial MT"/>
        <family val="2"/>
      </rPr>
      <t>*******6654</t>
    </r>
  </si>
  <si>
    <r>
      <rPr>
        <sz val="10"/>
        <rFont val="Arial MT"/>
        <family val="2"/>
      </rPr>
      <t>NEVRİYE EFE</t>
    </r>
  </si>
  <si>
    <r>
      <rPr>
        <sz val="10"/>
        <rFont val="Arial MT"/>
        <family val="2"/>
      </rPr>
      <t>*******5208</t>
    </r>
  </si>
  <si>
    <r>
      <rPr>
        <sz val="10"/>
        <rFont val="Arial MT"/>
        <family val="2"/>
      </rPr>
      <t>ZEYNEP SUDE ŞAHMAR</t>
    </r>
  </si>
  <si>
    <r>
      <rPr>
        <sz val="10"/>
        <rFont val="Arial MT"/>
        <family val="2"/>
      </rPr>
      <t>*******6798</t>
    </r>
  </si>
  <si>
    <r>
      <rPr>
        <sz val="10"/>
        <rFont val="Arial MT"/>
        <family val="2"/>
      </rPr>
      <t>BERKAY FURKAN MARANKOZ</t>
    </r>
  </si>
  <si>
    <r>
      <rPr>
        <sz val="10"/>
        <rFont val="Arial MT"/>
        <family val="2"/>
      </rPr>
      <t>*******6354</t>
    </r>
  </si>
  <si>
    <r>
      <rPr>
        <sz val="10"/>
        <rFont val="Arial MT"/>
        <family val="2"/>
      </rPr>
      <t>MERVE DESTİCİOĞLU</t>
    </r>
  </si>
  <si>
    <r>
      <rPr>
        <sz val="10"/>
        <rFont val="Arial MT"/>
        <family val="2"/>
      </rPr>
      <t>*******7404</t>
    </r>
  </si>
  <si>
    <r>
      <rPr>
        <sz val="10"/>
        <rFont val="Arial MT"/>
        <family val="2"/>
      </rPr>
      <t>VAROL ERDOĞAN</t>
    </r>
  </si>
  <si>
    <r>
      <rPr>
        <sz val="10"/>
        <rFont val="Arial MT"/>
        <family val="2"/>
      </rPr>
      <t>*******0198</t>
    </r>
  </si>
  <si>
    <r>
      <rPr>
        <sz val="10"/>
        <rFont val="Arial MT"/>
        <family val="2"/>
      </rPr>
      <t>UMUT CAN ÇALIŞKAN</t>
    </r>
  </si>
  <si>
    <r>
      <rPr>
        <sz val="10"/>
        <rFont val="Arial MT"/>
        <family val="2"/>
      </rPr>
      <t>*******8210</t>
    </r>
  </si>
  <si>
    <r>
      <rPr>
        <sz val="10"/>
        <rFont val="Arial MT"/>
        <family val="2"/>
      </rPr>
      <t>AYŞE BUSE MARANKOZ</t>
    </r>
  </si>
  <si>
    <r>
      <rPr>
        <sz val="10"/>
        <rFont val="Arial MT"/>
        <family val="2"/>
      </rPr>
      <t>*******2456</t>
    </r>
  </si>
  <si>
    <r>
      <rPr>
        <sz val="10"/>
        <rFont val="Arial MT"/>
        <family val="2"/>
      </rPr>
      <t>SELMA KILIÇ</t>
    </r>
  </si>
  <si>
    <r>
      <rPr>
        <sz val="10"/>
        <rFont val="Arial MT"/>
        <family val="2"/>
      </rPr>
      <t>*******7076</t>
    </r>
  </si>
  <si>
    <r>
      <rPr>
        <sz val="10"/>
        <rFont val="Arial MT"/>
        <family val="2"/>
      </rPr>
      <t>NEVİN CAN</t>
    </r>
  </si>
  <si>
    <r>
      <rPr>
        <sz val="10"/>
        <rFont val="Arial MT"/>
        <family val="2"/>
      </rPr>
      <t>ARINÇ BAŞLIK</t>
    </r>
  </si>
  <si>
    <r>
      <rPr>
        <sz val="10"/>
        <rFont val="Arial MT"/>
        <family val="2"/>
      </rPr>
      <t>*******4746</t>
    </r>
  </si>
  <si>
    <r>
      <rPr>
        <sz val="10"/>
        <rFont val="Arial MT"/>
        <family val="2"/>
      </rPr>
      <t>EMRAH EROL</t>
    </r>
  </si>
  <si>
    <r>
      <rPr>
        <sz val="10"/>
        <rFont val="Arial MT"/>
        <family val="2"/>
      </rPr>
      <t>*******0140</t>
    </r>
  </si>
  <si>
    <r>
      <rPr>
        <sz val="10"/>
        <rFont val="Arial MT"/>
        <family val="2"/>
      </rPr>
      <t>GÜLSÜM AKSOY</t>
    </r>
  </si>
  <si>
    <r>
      <rPr>
        <sz val="10"/>
        <rFont val="Arial MT"/>
        <family val="2"/>
      </rPr>
      <t>*******7628</t>
    </r>
  </si>
  <si>
    <r>
      <rPr>
        <sz val="10"/>
        <rFont val="Arial MT"/>
        <family val="2"/>
      </rPr>
      <t>BAYRAM ÖZTÜRK</t>
    </r>
  </si>
  <si>
    <r>
      <rPr>
        <sz val="10"/>
        <rFont val="Arial MT"/>
        <family val="2"/>
      </rPr>
      <t>*******6134</t>
    </r>
  </si>
  <si>
    <r>
      <rPr>
        <sz val="10"/>
        <rFont val="Arial MT"/>
        <family val="2"/>
      </rPr>
      <t>MERVE BÜYÜKKAPU</t>
    </r>
  </si>
  <si>
    <r>
      <rPr>
        <sz val="10"/>
        <rFont val="Arial MT"/>
        <family val="2"/>
      </rPr>
      <t>*******0294</t>
    </r>
  </si>
  <si>
    <r>
      <rPr>
        <sz val="10"/>
        <rFont val="Arial MT"/>
        <family val="2"/>
      </rPr>
      <t>AHMET ALPARSLAN</t>
    </r>
  </si>
  <si>
    <r>
      <rPr>
        <sz val="10"/>
        <rFont val="Arial MT"/>
        <family val="2"/>
      </rPr>
      <t>*******1764</t>
    </r>
  </si>
  <si>
    <r>
      <rPr>
        <sz val="10"/>
        <rFont val="Arial MT"/>
        <family val="2"/>
      </rPr>
      <t>AZİZ BOSTANCI</t>
    </r>
  </si>
  <si>
    <r>
      <rPr>
        <sz val="10"/>
        <rFont val="Arial MT"/>
        <family val="2"/>
      </rPr>
      <t>*******7452</t>
    </r>
  </si>
  <si>
    <r>
      <rPr>
        <sz val="10"/>
        <rFont val="Arial MT"/>
        <family val="2"/>
      </rPr>
      <t>OĞUZHAN MEYVECİ</t>
    </r>
  </si>
  <si>
    <r>
      <rPr>
        <sz val="10"/>
        <rFont val="Arial MT"/>
        <family val="2"/>
      </rPr>
      <t>*******8844</t>
    </r>
  </si>
  <si>
    <r>
      <rPr>
        <sz val="10"/>
        <rFont val="Arial MT"/>
        <family val="2"/>
      </rPr>
      <t>İSMAİL TEMUR</t>
    </r>
  </si>
  <si>
    <r>
      <rPr>
        <sz val="10"/>
        <rFont val="Arial MT"/>
        <family val="2"/>
      </rPr>
      <t>*******7268</t>
    </r>
  </si>
  <si>
    <r>
      <rPr>
        <sz val="10"/>
        <rFont val="Arial MT"/>
        <family val="2"/>
      </rPr>
      <t>EZGİ ASA</t>
    </r>
  </si>
  <si>
    <r>
      <rPr>
        <sz val="10"/>
        <rFont val="Arial MT"/>
        <family val="2"/>
      </rPr>
      <t>*******3598</t>
    </r>
  </si>
  <si>
    <r>
      <rPr>
        <sz val="10"/>
        <rFont val="Arial MT"/>
        <family val="2"/>
      </rPr>
      <t>ECEM BEÇKEN</t>
    </r>
  </si>
  <si>
    <r>
      <rPr>
        <sz val="10"/>
        <rFont val="Arial MT"/>
        <family val="2"/>
      </rPr>
      <t>*******0556</t>
    </r>
  </si>
  <si>
    <r>
      <rPr>
        <sz val="10"/>
        <rFont val="Arial MT"/>
        <family val="2"/>
      </rPr>
      <t>ANIL ORHAN</t>
    </r>
  </si>
  <si>
    <r>
      <rPr>
        <sz val="10"/>
        <rFont val="Arial MT"/>
        <family val="2"/>
      </rPr>
      <t>*******3238</t>
    </r>
  </si>
  <si>
    <r>
      <rPr>
        <sz val="10"/>
        <rFont val="Arial MT"/>
        <family val="2"/>
      </rPr>
      <t>RABİA YAŞAR</t>
    </r>
  </si>
  <si>
    <r>
      <rPr>
        <sz val="10"/>
        <rFont val="Arial MT"/>
        <family val="2"/>
      </rPr>
      <t>*******1940</t>
    </r>
  </si>
  <si>
    <r>
      <rPr>
        <sz val="10"/>
        <rFont val="Arial MT"/>
        <family val="2"/>
      </rPr>
      <t>BERRA VURGUN</t>
    </r>
  </si>
  <si>
    <r>
      <rPr>
        <sz val="10"/>
        <rFont val="Arial MT"/>
        <family val="2"/>
      </rPr>
      <t>*******0456</t>
    </r>
  </si>
  <si>
    <r>
      <rPr>
        <sz val="10"/>
        <rFont val="Arial MT"/>
        <family val="2"/>
      </rPr>
      <t>EMİNE ÇELİK</t>
    </r>
  </si>
  <si>
    <r>
      <rPr>
        <sz val="10"/>
        <rFont val="Arial MT"/>
        <family val="2"/>
      </rPr>
      <t>*******7554</t>
    </r>
  </si>
  <si>
    <r>
      <rPr>
        <sz val="10"/>
        <rFont val="Arial MT"/>
        <family val="2"/>
      </rPr>
      <t>EMİRHAN BAŞTÜRK</t>
    </r>
  </si>
  <si>
    <r>
      <rPr>
        <sz val="10"/>
        <rFont val="Arial MT"/>
        <family val="2"/>
      </rPr>
      <t>*******6550</t>
    </r>
  </si>
  <si>
    <r>
      <rPr>
        <sz val="10"/>
        <rFont val="Arial MT"/>
        <family val="2"/>
      </rPr>
      <t>İDRİS AYDIN</t>
    </r>
  </si>
  <si>
    <r>
      <rPr>
        <sz val="10"/>
        <rFont val="Arial MT"/>
        <family val="2"/>
      </rPr>
      <t>*******1892</t>
    </r>
  </si>
  <si>
    <r>
      <rPr>
        <sz val="10"/>
        <rFont val="Arial MT"/>
        <family val="2"/>
      </rPr>
      <t>CHASAN ARIF CHASAN</t>
    </r>
  </si>
  <si>
    <r>
      <rPr>
        <sz val="10"/>
        <rFont val="Arial MT"/>
        <family val="2"/>
      </rPr>
      <t>*******5258</t>
    </r>
  </si>
  <si>
    <r>
      <rPr>
        <sz val="10"/>
        <rFont val="Arial MT"/>
        <family val="2"/>
      </rPr>
      <t>SUDE GÜNEŞ</t>
    </r>
  </si>
  <si>
    <r>
      <rPr>
        <sz val="10"/>
        <rFont val="Arial MT"/>
        <family val="2"/>
      </rPr>
      <t>*******9402</t>
    </r>
  </si>
  <si>
    <r>
      <rPr>
        <b/>
        <sz val="10"/>
        <color rgb="FF181717"/>
        <rFont val="Arial"/>
        <family val="2"/>
      </rPr>
      <t>ÖDEME BİLGİLERİ</t>
    </r>
  </si>
  <si>
    <r>
      <rPr>
        <b/>
        <sz val="10"/>
        <color rgb="FF181717"/>
        <rFont val="Arial"/>
        <family val="2"/>
      </rPr>
      <t>ÖDEME TİPİ</t>
    </r>
  </si>
  <si>
    <r>
      <rPr>
        <b/>
        <sz val="10"/>
        <color rgb="FF181717"/>
        <rFont val="Arial"/>
        <family val="2"/>
      </rPr>
      <t>ÖDEME PLANI</t>
    </r>
  </si>
  <si>
    <r>
      <rPr>
        <b/>
        <sz val="10"/>
        <color rgb="FF181717"/>
        <rFont val="Arial"/>
        <family val="2"/>
      </rPr>
      <t>TOPLAM PRİM (TRY)</t>
    </r>
  </si>
  <si>
    <r>
      <rPr>
        <sz val="10"/>
        <color rgb="FF181717"/>
        <rFont val="Arial MT"/>
        <family val="2"/>
      </rPr>
      <t>Nakit</t>
    </r>
  </si>
  <si>
    <r>
      <rPr>
        <sz val="10"/>
        <color rgb="FF181717"/>
        <rFont val="Arial MT"/>
        <family val="2"/>
      </rPr>
      <t>6 ESIT TAKSIT</t>
    </r>
  </si>
  <si>
    <r>
      <rPr>
        <b/>
        <sz val="10"/>
        <color rgb="FF181717"/>
        <rFont val="Arial"/>
        <family val="2"/>
      </rPr>
      <t>ÖDEME TARİHİ</t>
    </r>
  </si>
  <si>
    <r>
      <rPr>
        <b/>
        <sz val="10"/>
        <color rgb="FF181717"/>
        <rFont val="Arial"/>
        <family val="2"/>
      </rPr>
      <t>TUTAR (TRY)</t>
    </r>
  </si>
  <si>
    <r>
      <rPr>
        <sz val="10"/>
        <color rgb="FF181717"/>
        <rFont val="Arial MT"/>
        <family val="2"/>
      </rPr>
      <t>1. Taksit</t>
    </r>
  </si>
  <si>
    <r>
      <rPr>
        <sz val="10"/>
        <color rgb="FF181717"/>
        <rFont val="Arial MT"/>
        <family val="2"/>
      </rPr>
      <t>2. Taksit</t>
    </r>
  </si>
  <si>
    <r>
      <rPr>
        <sz val="10"/>
        <color rgb="FF181717"/>
        <rFont val="Arial MT"/>
        <family val="2"/>
      </rPr>
      <t>3. Taksit</t>
    </r>
  </si>
  <si>
    <r>
      <rPr>
        <sz val="10"/>
        <color rgb="FF181717"/>
        <rFont val="Arial MT"/>
        <family val="2"/>
      </rPr>
      <t>4. Taksit</t>
    </r>
  </si>
  <si>
    <r>
      <rPr>
        <sz val="10"/>
        <color rgb="FF181717"/>
        <rFont val="Arial MT"/>
        <family val="2"/>
      </rPr>
      <t>5. Taksit</t>
    </r>
  </si>
  <si>
    <r>
      <rPr>
        <sz val="10"/>
        <color rgb="FF181717"/>
        <rFont val="Arial MT"/>
        <family val="2"/>
      </rPr>
      <t>6. Taksit</t>
    </r>
  </si>
  <si>
    <r>
      <rPr>
        <b/>
        <sz val="10"/>
        <color rgb="FF181717"/>
        <rFont val="Arial"/>
        <family val="2"/>
      </rPr>
      <t>TOPLAM</t>
    </r>
  </si>
  <si>
    <r>
      <rPr>
        <sz val="10"/>
        <color rgb="FF181717"/>
        <rFont val="Arial MT"/>
        <family val="2"/>
      </rPr>
      <t>* Ödeme planında, belirtilen taksit tutarlarındaki küsuratlar, ilk peşinatta tahsil edilecektir.</t>
    </r>
  </si>
  <si>
    <t>RAZİYE BETÜL KARAGÜLLE</t>
  </si>
  <si>
    <t>KİMLİK NO</t>
  </si>
  <si>
    <t>ADI</t>
  </si>
  <si>
    <t>SOYADI</t>
  </si>
  <si>
    <t>KARAMAN</t>
  </si>
  <si>
    <t>ELA</t>
  </si>
  <si>
    <t>EROL</t>
  </si>
  <si>
    <t>NİSA</t>
  </si>
  <si>
    <t>ERDOĞAN</t>
  </si>
  <si>
    <t>YAĞIZ</t>
  </si>
  <si>
    <t>TÜLAY</t>
  </si>
  <si>
    <t>ÇELİK</t>
  </si>
  <si>
    <t>MERVE</t>
  </si>
  <si>
    <t>CELAL</t>
  </si>
  <si>
    <t>ATAŞ</t>
  </si>
  <si>
    <t>ERMAN</t>
  </si>
  <si>
    <t>OZAN</t>
  </si>
  <si>
    <t>ER</t>
  </si>
  <si>
    <t>BARBAROS</t>
  </si>
  <si>
    <t>CAN</t>
  </si>
  <si>
    <t>KARAGÜLLE</t>
  </si>
  <si>
    <t>ZEHRA</t>
  </si>
  <si>
    <t>AYDIN</t>
  </si>
  <si>
    <t>NEVRİYE</t>
  </si>
  <si>
    <t>EFE</t>
  </si>
  <si>
    <t>SUDE</t>
  </si>
  <si>
    <t>ŞAHMAR</t>
  </si>
  <si>
    <t>FURKAN</t>
  </si>
  <si>
    <t>MARANKOZ</t>
  </si>
  <si>
    <t>DESTİCİOĞLU</t>
  </si>
  <si>
    <t>VAROL</t>
  </si>
  <si>
    <t>ÇALIŞKAN</t>
  </si>
  <si>
    <t>SELMA</t>
  </si>
  <si>
    <t>KILIÇ</t>
  </si>
  <si>
    <t>NEVİN</t>
  </si>
  <si>
    <t>ARINÇ</t>
  </si>
  <si>
    <t>BAŞLIK</t>
  </si>
  <si>
    <t>EMRAH</t>
  </si>
  <si>
    <t>GÜLSÜM</t>
  </si>
  <si>
    <t>AKSOY</t>
  </si>
  <si>
    <t>BAYRAM</t>
  </si>
  <si>
    <t>ÖZTÜRK</t>
  </si>
  <si>
    <t>BÜYÜKKAPU</t>
  </si>
  <si>
    <t>AHMET</t>
  </si>
  <si>
    <t>ALPARSLAN</t>
  </si>
  <si>
    <t>AZİZ</t>
  </si>
  <si>
    <t>BOSTANCI</t>
  </si>
  <si>
    <t>OĞUZHAN</t>
  </si>
  <si>
    <t>MEYVECİ</t>
  </si>
  <si>
    <t>İSMAİL</t>
  </si>
  <si>
    <t>TEMUR</t>
  </si>
  <si>
    <t>EZGİ</t>
  </si>
  <si>
    <t>ASA</t>
  </si>
  <si>
    <t>ECEM</t>
  </si>
  <si>
    <t>BEÇKEN</t>
  </si>
  <si>
    <t>ANIL</t>
  </si>
  <si>
    <t>ORHAN</t>
  </si>
  <si>
    <t>RABİA</t>
  </si>
  <si>
    <t>YAŞAR</t>
  </si>
  <si>
    <t>BERRA</t>
  </si>
  <si>
    <t>VURGUN</t>
  </si>
  <si>
    <t>EMİNE</t>
  </si>
  <si>
    <t>EMİRHAN</t>
  </si>
  <si>
    <t>BAŞTÜRK</t>
  </si>
  <si>
    <t>İDRİS</t>
  </si>
  <si>
    <t>CHASAN</t>
  </si>
  <si>
    <t>GÜNEŞ</t>
  </si>
  <si>
    <t>ALİ KAĞAN</t>
  </si>
  <si>
    <t>EYLÜL DENİZ</t>
  </si>
  <si>
    <t>DELIMEMET</t>
  </si>
  <si>
    <t>ONUR CAN</t>
  </si>
  <si>
    <t>RAZİYE BETÜL</t>
  </si>
  <si>
    <t>ZEYNEP SUDE</t>
  </si>
  <si>
    <t>BERKAY FURKAN</t>
  </si>
  <si>
    <t>UMUT CAN</t>
  </si>
  <si>
    <t>AYŞE BUSE</t>
  </si>
  <si>
    <t>CHASAN ARIF</t>
  </si>
  <si>
    <t>FİRMA</t>
  </si>
  <si>
    <t>FERDİ KAZA PRİM</t>
  </si>
  <si>
    <t xml:space="preserve">EMRE BERK </t>
  </si>
  <si>
    <t xml:space="preserve">BATUHAN </t>
  </si>
  <si>
    <t>ÇAKIR</t>
  </si>
  <si>
    <t>FATİH</t>
  </si>
  <si>
    <t>TOPRAK</t>
  </si>
  <si>
    <t>ULAŞ</t>
  </si>
  <si>
    <t xml:space="preserve">İBRAHİM </t>
  </si>
  <si>
    <t>DEMİRCİ</t>
  </si>
  <si>
    <t xml:space="preserve">YAREN </t>
  </si>
  <si>
    <t>DAL</t>
  </si>
  <si>
    <t>MUHAMMET HANEFİ BAYDAROĞLU</t>
  </si>
  <si>
    <t>TOPLAM</t>
  </si>
  <si>
    <t>temmuz</t>
  </si>
  <si>
    <t>ağustos</t>
  </si>
  <si>
    <t>eylül</t>
  </si>
  <si>
    <t>ekim</t>
  </si>
  <si>
    <t>kasım</t>
  </si>
  <si>
    <t>aralık</t>
  </si>
  <si>
    <t>ocak</t>
  </si>
  <si>
    <t>şubat</t>
  </si>
  <si>
    <t>mart</t>
  </si>
  <si>
    <t>nisan</t>
  </si>
  <si>
    <t>mayıs</t>
  </si>
  <si>
    <t>haziran</t>
  </si>
  <si>
    <t>zeyil olacak tuyat</t>
  </si>
  <si>
    <t>21 MASA</t>
  </si>
  <si>
    <t>TOLA</t>
  </si>
  <si>
    <t>FERDİ KAZA</t>
  </si>
  <si>
    <r>
      <rPr>
        <b/>
        <u val="singleAccounting"/>
        <sz val="13"/>
        <rFont val="Arial"/>
        <family val="2"/>
      </rPr>
      <t>PRİM
TUTARI</t>
    </r>
  </si>
  <si>
    <t xml:space="preserve">ÖMER ASAF </t>
  </si>
  <si>
    <t>ÇOCUK</t>
  </si>
  <si>
    <t>ERKEK</t>
  </si>
  <si>
    <t>YAREN</t>
  </si>
  <si>
    <t>21MASA</t>
  </si>
  <si>
    <t>FERT</t>
  </si>
  <si>
    <t>KADIN</t>
  </si>
  <si>
    <t>EMRE BERK</t>
  </si>
  <si>
    <t xml:space="preserve">RAMAZAN </t>
  </si>
  <si>
    <t>PULGİR</t>
  </si>
  <si>
    <t>RUMEYSA</t>
  </si>
  <si>
    <t>EREN</t>
  </si>
  <si>
    <t xml:space="preserve">FURKAN </t>
  </si>
  <si>
    <t>İBRAHİM</t>
  </si>
  <si>
    <t>YİĞİT</t>
  </si>
  <si>
    <t>EŞSİZ</t>
  </si>
  <si>
    <t>GÜL</t>
  </si>
  <si>
    <t xml:space="preserve">DESTİNA </t>
  </si>
  <si>
    <t>ÇÜLÜ</t>
  </si>
  <si>
    <t>FİRDEVS</t>
  </si>
  <si>
    <t>KURT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</si>
</sst>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dd\.mm\.yyyy;@"/>
  </numFmts>
  <fonts count="19">
    <font>
      <sz val="10"/>
      <color rgb="FF000000"/>
      <name val="Times New Roman"/>
      <charset val="204"/>
    </font>
    <font>
      <b/>
      <sz val="10"/>
      <name val="Arial"/>
      <family val="2"/>
      <charset val="162"/>
    </font>
    <font>
      <sz val="11"/>
      <name val="Arial MT"/>
    </font>
    <font>
      <sz val="11"/>
      <color rgb="FF181717"/>
      <name val="Arial MT"/>
      <family val="2"/>
    </font>
    <font>
      <sz val="10"/>
      <name val="Arial MT"/>
    </font>
    <font>
      <sz val="10"/>
      <color rgb="FF000000"/>
      <name val="Arial MT"/>
      <family val="2"/>
    </font>
    <font>
      <sz val="10"/>
      <color rgb="FF181717"/>
      <name val="Arial MT"/>
      <family val="2"/>
    </font>
    <font>
      <b/>
      <sz val="10"/>
      <color rgb="FF181717"/>
      <name val="Arial"/>
      <family val="2"/>
    </font>
    <font>
      <b/>
      <sz val="10"/>
      <name val="Arial"/>
      <family val="2"/>
    </font>
    <font>
      <sz val="10"/>
      <name val="Arial MT"/>
      <family val="2"/>
    </font>
    <font>
      <sz val="11"/>
      <color rgb="FF231F20"/>
      <name val="Arial MT"/>
      <family val="2"/>
    </font>
    <font>
      <sz val="10"/>
      <color rgb="FF000000"/>
      <name val="Times New Roman"/>
      <family val="1"/>
      <charset val="162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  <font>
      <b/>
      <u val="singleAccounting"/>
      <sz val="13"/>
      <name val="Arial"/>
      <family val="2"/>
      <charset val="162"/>
    </font>
    <font>
      <b/>
      <u val="singleAccounting"/>
      <sz val="13"/>
      <name val="Arial"/>
      <family val="2"/>
    </font>
    <font>
      <b/>
      <u val="singleAccounting"/>
      <sz val="13"/>
      <color rgb="FF000000"/>
      <name val="Arial MT"/>
      <family val="2"/>
      <charset val="162"/>
    </font>
    <font>
      <b/>
      <u val="singleAccounting"/>
      <sz val="13"/>
      <color rgb="FF000000"/>
      <name val="Times New Roman"/>
      <family val="1"/>
      <charset val="162"/>
    </font>
    <font>
      <u val="singleAccounting"/>
      <sz val="10"/>
      <color rgb="FF000000"/>
      <name val="Times New Roman"/>
      <family val="1"/>
      <charset val="162"/>
    </font>
  </fonts>
  <fills count="8">
    <fill>
      <patternFill patternType="none"/>
    </fill>
    <fill>
      <patternFill patternType="gray125"/>
    </fill>
    <fill>
      <patternFill patternType="solid">
        <fgColor rgb="FFE6E5E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rgb="FF231F20"/>
      </left>
      <right style="thin">
        <color rgb="FF231F20"/>
      </right>
      <top style="thin">
        <color rgb="FF231F20"/>
      </top>
      <bottom style="thin">
        <color rgb="FF231F20"/>
      </bottom>
      <diagonal/>
    </border>
    <border>
      <left style="thin">
        <color rgb="FF231F20"/>
      </left>
      <right/>
      <top style="thin">
        <color rgb="FF231F20"/>
      </top>
      <bottom style="thin">
        <color rgb="FF231F20"/>
      </bottom>
      <diagonal/>
    </border>
    <border>
      <left/>
      <right/>
      <top style="thin">
        <color rgb="FF231F20"/>
      </top>
      <bottom style="thin">
        <color rgb="FF231F20"/>
      </bottom>
      <diagonal/>
    </border>
    <border>
      <left/>
      <right style="thin">
        <color rgb="FF231F20"/>
      </right>
      <top style="thin">
        <color rgb="FF231F20"/>
      </top>
      <bottom style="thin">
        <color rgb="FF231F20"/>
      </bottom>
      <diagonal/>
    </border>
    <border>
      <left style="thin">
        <color rgb="FF231F20"/>
      </left>
      <right style="thin">
        <color rgb="FF231F20"/>
      </right>
      <top style="thin">
        <color rgb="FF231F20"/>
      </top>
      <bottom/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110">
    <xf numFmtId="0" fontId="0" fillId="0" borderId="0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wrapText="1"/>
    </xf>
    <xf numFmtId="164" fontId="3" fillId="0" borderId="1" xfId="0" applyNumberFormat="1" applyFont="1" applyFill="1" applyBorder="1" applyAlignment="1">
      <alignment horizontal="left" vertical="top" shrinkToFi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center" shrinkToFit="1"/>
    </xf>
    <xf numFmtId="0" fontId="2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 wrapText="1"/>
    </xf>
    <xf numFmtId="4" fontId="5" fillId="0" borderId="5" xfId="0" applyNumberFormat="1" applyFont="1" applyFill="1" applyBorder="1" applyAlignment="1">
      <alignment horizontal="right" vertical="center" shrinkToFit="1"/>
    </xf>
    <xf numFmtId="0" fontId="9" fillId="0" borderId="5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right" vertical="top" wrapText="1"/>
    </xf>
    <xf numFmtId="43" fontId="0" fillId="0" borderId="0" xfId="1" applyFont="1" applyFill="1" applyBorder="1" applyAlignment="1">
      <alignment horizontal="left" vertical="top"/>
    </xf>
    <xf numFmtId="4" fontId="0" fillId="0" borderId="0" xfId="0" applyNumberFormat="1" applyFill="1" applyBorder="1" applyAlignment="1">
      <alignment horizontal="left" vertical="top"/>
    </xf>
    <xf numFmtId="43" fontId="0" fillId="3" borderId="0" xfId="1" applyFont="1" applyFill="1" applyBorder="1" applyAlignment="1">
      <alignment horizontal="left" vertical="top"/>
    </xf>
    <xf numFmtId="43" fontId="8" fillId="0" borderId="0" xfId="1" applyFont="1" applyFill="1" applyBorder="1" applyAlignment="1">
      <alignment horizontal="right" vertical="top" wrapText="1"/>
    </xf>
    <xf numFmtId="43" fontId="5" fillId="0" borderId="0" xfId="1" applyFont="1" applyFill="1" applyBorder="1" applyAlignment="1">
      <alignment horizontal="right" vertical="center" shrinkToFit="1"/>
    </xf>
    <xf numFmtId="0" fontId="4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shrinkToFit="1"/>
    </xf>
    <xf numFmtId="0" fontId="4" fillId="4" borderId="1" xfId="0" applyFont="1" applyFill="1" applyBorder="1" applyAlignment="1">
      <alignment horizontal="left" vertical="top" wrapText="1"/>
    </xf>
    <xf numFmtId="4" fontId="5" fillId="4" borderId="1" xfId="0" applyNumberFormat="1" applyFont="1" applyFill="1" applyBorder="1" applyAlignment="1">
      <alignment horizontal="right" vertical="center" shrinkToFit="1"/>
    </xf>
    <xf numFmtId="43" fontId="5" fillId="4" borderId="0" xfId="1" applyFont="1" applyFill="1" applyBorder="1" applyAlignment="1">
      <alignment horizontal="right" vertical="center" shrinkToFit="1"/>
    </xf>
    <xf numFmtId="43" fontId="0" fillId="4" borderId="0" xfId="1" applyFont="1" applyFill="1" applyBorder="1" applyAlignment="1">
      <alignment horizontal="left" vertical="top"/>
    </xf>
    <xf numFmtId="0" fontId="0" fillId="4" borderId="0" xfId="0" applyFill="1" applyBorder="1" applyAlignment="1">
      <alignment horizontal="left" vertical="top"/>
    </xf>
    <xf numFmtId="43" fontId="0" fillId="4" borderId="0" xfId="0" applyNumberFormat="1" applyFill="1" applyBorder="1" applyAlignment="1">
      <alignment horizontal="left" vertical="top"/>
    </xf>
    <xf numFmtId="43" fontId="0" fillId="5" borderId="0" xfId="1" applyFont="1" applyFill="1" applyBorder="1" applyAlignment="1">
      <alignment horizontal="left" vertical="top"/>
    </xf>
    <xf numFmtId="0" fontId="4" fillId="6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left" vertical="top" wrapText="1"/>
    </xf>
    <xf numFmtId="0" fontId="4" fillId="4" borderId="0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center" vertical="center" wrapText="1"/>
    </xf>
    <xf numFmtId="164" fontId="5" fillId="4" borderId="0" xfId="0" applyNumberFormat="1" applyFont="1" applyFill="1" applyBorder="1" applyAlignment="1">
      <alignment horizontal="center" vertical="center" shrinkToFit="1"/>
    </xf>
    <xf numFmtId="0" fontId="4" fillId="4" borderId="0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/>
    </xf>
    <xf numFmtId="0" fontId="11" fillId="6" borderId="1" xfId="0" applyFont="1" applyFill="1" applyBorder="1" applyAlignment="1">
      <alignment horizontal="left" vertical="top"/>
    </xf>
    <xf numFmtId="0" fontId="2" fillId="6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shrinkToFit="1"/>
    </xf>
    <xf numFmtId="0" fontId="4" fillId="5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top"/>
    </xf>
    <xf numFmtId="0" fontId="0" fillId="4" borderId="1" xfId="0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top"/>
    </xf>
    <xf numFmtId="0" fontId="4" fillId="7" borderId="1" xfId="0" applyFont="1" applyFill="1" applyBorder="1" applyAlignment="1">
      <alignment horizontal="left" vertical="center" wrapText="1"/>
    </xf>
    <xf numFmtId="0" fontId="11" fillId="7" borderId="1" xfId="0" applyFont="1" applyFill="1" applyBorder="1" applyAlignment="1">
      <alignment horizontal="left" vertical="top"/>
    </xf>
    <xf numFmtId="43" fontId="14" fillId="0" borderId="1" xfId="1" applyFont="1" applyFill="1" applyBorder="1" applyAlignment="1">
      <alignment horizontal="right" vertical="top" wrapText="1"/>
    </xf>
    <xf numFmtId="43" fontId="14" fillId="0" borderId="0" xfId="1" applyFont="1" applyFill="1" applyBorder="1" applyAlignment="1">
      <alignment horizontal="right" vertical="top" wrapText="1"/>
    </xf>
    <xf numFmtId="43" fontId="16" fillId="4" borderId="1" xfId="1" applyFont="1" applyFill="1" applyBorder="1" applyAlignment="1">
      <alignment horizontal="right" vertical="center" shrinkToFit="1"/>
    </xf>
    <xf numFmtId="43" fontId="16" fillId="4" borderId="0" xfId="1" applyFont="1" applyFill="1" applyBorder="1" applyAlignment="1">
      <alignment horizontal="right" vertical="center" shrinkToFit="1"/>
    </xf>
    <xf numFmtId="43" fontId="16" fillId="0" borderId="1" xfId="1" applyFont="1" applyFill="1" applyBorder="1" applyAlignment="1">
      <alignment horizontal="right" vertical="center" shrinkToFit="1"/>
    </xf>
    <xf numFmtId="43" fontId="16" fillId="0" borderId="0" xfId="1" applyFont="1" applyFill="1" applyBorder="1" applyAlignment="1">
      <alignment horizontal="right" vertical="center" shrinkToFit="1"/>
    </xf>
    <xf numFmtId="43" fontId="17" fillId="0" borderId="1" xfId="1" applyFont="1" applyFill="1" applyBorder="1" applyAlignment="1">
      <alignment horizontal="left" vertical="top"/>
    </xf>
    <xf numFmtId="43" fontId="16" fillId="5" borderId="1" xfId="1" applyFont="1" applyFill="1" applyBorder="1" applyAlignment="1">
      <alignment horizontal="right" vertical="center" shrinkToFit="1"/>
    </xf>
    <xf numFmtId="43" fontId="16" fillId="0" borderId="5" xfId="1" applyFont="1" applyFill="1" applyBorder="1" applyAlignment="1">
      <alignment horizontal="right" vertical="center" shrinkToFit="1"/>
    </xf>
    <xf numFmtId="43" fontId="17" fillId="4" borderId="1" xfId="1" applyFont="1" applyFill="1" applyBorder="1" applyAlignment="1">
      <alignment horizontal="left" vertical="top"/>
    </xf>
    <xf numFmtId="43" fontId="17" fillId="0" borderId="0" xfId="1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43" fontId="18" fillId="0" borderId="0" xfId="1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164" fontId="6" fillId="0" borderId="2" xfId="0" applyNumberFormat="1" applyFont="1" applyFill="1" applyBorder="1" applyAlignment="1">
      <alignment horizontal="left" vertical="top" shrinkToFit="1"/>
    </xf>
    <xf numFmtId="164" fontId="6" fillId="0" borderId="3" xfId="0" applyNumberFormat="1" applyFont="1" applyFill="1" applyBorder="1" applyAlignment="1">
      <alignment horizontal="left" vertical="top" shrinkToFit="1"/>
    </xf>
    <xf numFmtId="164" fontId="6" fillId="0" borderId="4" xfId="0" applyNumberFormat="1" applyFont="1" applyFill="1" applyBorder="1" applyAlignment="1">
      <alignment horizontal="left" vertical="top" shrinkToFit="1"/>
    </xf>
    <xf numFmtId="4" fontId="6" fillId="0" borderId="2" xfId="0" applyNumberFormat="1" applyFont="1" applyFill="1" applyBorder="1" applyAlignment="1">
      <alignment horizontal="right" vertical="top" shrinkToFit="1"/>
    </xf>
    <xf numFmtId="4" fontId="6" fillId="0" borderId="4" xfId="0" applyNumberFormat="1" applyFont="1" applyFill="1" applyBorder="1" applyAlignment="1">
      <alignment horizontal="right" vertical="top" shrinkToFi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4" fontId="7" fillId="0" borderId="2" xfId="0" applyNumberFormat="1" applyFont="1" applyFill="1" applyBorder="1" applyAlignment="1">
      <alignment horizontal="right" vertical="top" shrinkToFit="1"/>
    </xf>
    <xf numFmtId="4" fontId="7" fillId="0" borderId="4" xfId="0" applyNumberFormat="1" applyFont="1" applyFill="1" applyBorder="1" applyAlignment="1">
      <alignment horizontal="right" vertical="top" shrinkToFi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 indent="12"/>
    </xf>
    <xf numFmtId="0" fontId="1" fillId="0" borderId="4" xfId="0" applyFont="1" applyFill="1" applyBorder="1" applyAlignment="1">
      <alignment horizontal="left" vertical="top" wrapText="1" indent="12"/>
    </xf>
    <xf numFmtId="0" fontId="1" fillId="0" borderId="2" xfId="0" applyFont="1" applyFill="1" applyBorder="1" applyAlignment="1">
      <alignment horizontal="left" vertical="top" wrapText="1" indent="8"/>
    </xf>
    <xf numFmtId="0" fontId="1" fillId="0" borderId="4" xfId="0" applyFont="1" applyFill="1" applyBorder="1" applyAlignment="1">
      <alignment horizontal="left" vertical="top" wrapText="1" indent="8"/>
    </xf>
    <xf numFmtId="14" fontId="0" fillId="0" borderId="0" xfId="0" applyNumberFormat="1" applyFill="1" applyBorder="1" applyAlignment="1">
      <alignment horizontal="left" vertical="top"/>
    </xf>
    <xf numFmtId="14" fontId="4" fillId="0" borderId="0" xfId="0" applyNumberFormat="1" applyFont="1" applyFill="1" applyBorder="1" applyAlignment="1">
      <alignment horizontal="left" vertical="center" wrapText="1"/>
    </xf>
  </cellXfs>
  <cellStyles count="2">
    <cellStyle name="Normal" xfId="0" builtinId="0"/>
    <cellStyle name="Virgül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l@emptymail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activeCell="A4" sqref="A4:I4"/>
    </sheetView>
  </sheetViews>
  <sheetFormatPr defaultRowHeight="13.2"/>
  <cols>
    <col min="1" max="3" width="34" customWidth="1"/>
    <col min="4" max="4" width="12.6640625" customWidth="1"/>
    <col min="5" max="5" width="19.77734375" customWidth="1"/>
    <col min="6" max="6" width="19.109375" customWidth="1"/>
    <col min="7" max="7" width="12.6640625" customWidth="1"/>
    <col min="8" max="8" width="21.44140625" customWidth="1"/>
    <col min="9" max="9" width="24.6640625" customWidth="1"/>
  </cols>
  <sheetData>
    <row r="1" spans="1:9" ht="29.25" customHeight="1">
      <c r="A1" s="1" t="s">
        <v>0</v>
      </c>
      <c r="B1" s="1"/>
      <c r="C1" s="1"/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</row>
    <row r="2" spans="1:9" ht="29.25" customHeight="1">
      <c r="A2" s="2" t="s">
        <v>6</v>
      </c>
      <c r="B2" s="2"/>
      <c r="C2" s="2"/>
      <c r="D2" s="3"/>
      <c r="E2" s="4">
        <v>45859</v>
      </c>
      <c r="F2" s="4">
        <v>46224</v>
      </c>
      <c r="G2" s="4">
        <v>45860</v>
      </c>
      <c r="H2" s="2" t="s">
        <v>7</v>
      </c>
    </row>
    <row r="3" spans="1:9" ht="15.15" customHeight="1">
      <c r="A3" s="82" t="s">
        <v>8</v>
      </c>
      <c r="B3" s="83"/>
      <c r="C3" s="83"/>
      <c r="D3" s="83"/>
      <c r="E3" s="83"/>
      <c r="F3" s="83"/>
      <c r="G3" s="83"/>
      <c r="H3" s="83"/>
      <c r="I3" s="84"/>
    </row>
    <row r="4" spans="1:9" ht="59.4" customHeight="1">
      <c r="A4" s="85" t="s">
        <v>9</v>
      </c>
      <c r="B4" s="86"/>
      <c r="C4" s="86"/>
      <c r="D4" s="86"/>
      <c r="E4" s="86"/>
      <c r="F4" s="86"/>
      <c r="G4" s="86"/>
      <c r="H4" s="86"/>
      <c r="I4" s="87"/>
    </row>
    <row r="5" spans="1:9" ht="15.15" customHeight="1">
      <c r="A5" s="82" t="s">
        <v>10</v>
      </c>
      <c r="B5" s="83"/>
      <c r="C5" s="83"/>
      <c r="D5" s="83"/>
      <c r="E5" s="83"/>
      <c r="F5" s="83"/>
      <c r="G5" s="83"/>
      <c r="H5" s="83"/>
      <c r="I5" s="84"/>
    </row>
    <row r="6" spans="1:9" ht="107.4" customHeight="1">
      <c r="A6" s="85" t="s">
        <v>11</v>
      </c>
      <c r="B6" s="86"/>
      <c r="C6" s="86"/>
      <c r="D6" s="86"/>
      <c r="E6" s="86"/>
      <c r="F6" s="86"/>
      <c r="G6" s="86"/>
      <c r="H6" s="86"/>
      <c r="I6" s="87"/>
    </row>
    <row r="7" spans="1:9" ht="15.15" customHeight="1">
      <c r="A7" s="82" t="s">
        <v>12</v>
      </c>
      <c r="B7" s="83"/>
      <c r="C7" s="83"/>
      <c r="D7" s="83"/>
      <c r="E7" s="83"/>
      <c r="F7" s="83"/>
      <c r="G7" s="83"/>
      <c r="H7" s="83"/>
      <c r="I7" s="84"/>
    </row>
    <row r="8" spans="1:9" ht="26.4">
      <c r="A8" s="5" t="s">
        <v>13</v>
      </c>
      <c r="B8" s="5"/>
      <c r="C8" s="5"/>
      <c r="D8" s="5" t="s">
        <v>14</v>
      </c>
      <c r="E8" s="20" t="s">
        <v>124</v>
      </c>
      <c r="F8" s="6" t="s">
        <v>15</v>
      </c>
      <c r="G8" s="5" t="s">
        <v>16</v>
      </c>
      <c r="H8" s="5" t="s">
        <v>17</v>
      </c>
      <c r="I8" s="21" t="s">
        <v>18</v>
      </c>
    </row>
    <row r="9" spans="1:9" ht="13.8">
      <c r="A9" s="7" t="s">
        <v>19</v>
      </c>
      <c r="B9" s="7"/>
      <c r="C9" s="7"/>
      <c r="D9" s="8" t="s">
        <v>20</v>
      </c>
      <c r="E9" s="9" t="s">
        <v>21</v>
      </c>
      <c r="F9" s="10">
        <v>44473</v>
      </c>
      <c r="G9" s="7" t="s">
        <v>22</v>
      </c>
      <c r="H9" s="11" t="s">
        <v>23</v>
      </c>
      <c r="I9" s="12">
        <v>9387</v>
      </c>
    </row>
    <row r="10" spans="1:9" ht="13.8">
      <c r="A10" s="7" t="s">
        <v>24</v>
      </c>
      <c r="B10" s="7"/>
      <c r="C10" s="7"/>
      <c r="D10" s="8" t="s">
        <v>20</v>
      </c>
      <c r="E10" s="9" t="s">
        <v>25</v>
      </c>
      <c r="F10" s="10">
        <v>41680</v>
      </c>
      <c r="G10" s="7" t="s">
        <v>26</v>
      </c>
      <c r="H10" s="11" t="s">
        <v>23</v>
      </c>
      <c r="I10" s="12">
        <v>9387</v>
      </c>
    </row>
    <row r="11" spans="1:9" ht="13.8">
      <c r="A11" s="7" t="s">
        <v>27</v>
      </c>
      <c r="B11" s="7"/>
      <c r="C11" s="7"/>
      <c r="D11" s="8" t="s">
        <v>20</v>
      </c>
      <c r="E11" s="9" t="s">
        <v>28</v>
      </c>
      <c r="F11" s="10">
        <v>40355</v>
      </c>
      <c r="G11" s="7" t="s">
        <v>26</v>
      </c>
      <c r="H11" s="11" t="s">
        <v>23</v>
      </c>
      <c r="I11" s="12">
        <v>9387</v>
      </c>
    </row>
    <row r="12" spans="1:9" ht="13.8">
      <c r="A12" s="7" t="s">
        <v>29</v>
      </c>
      <c r="B12" s="7"/>
      <c r="C12" s="7"/>
      <c r="D12" s="8" t="s">
        <v>20</v>
      </c>
      <c r="E12" s="9" t="s">
        <v>30</v>
      </c>
      <c r="F12" s="10">
        <v>42618</v>
      </c>
      <c r="G12" s="7" t="s">
        <v>22</v>
      </c>
      <c r="H12" s="11" t="s">
        <v>23</v>
      </c>
      <c r="I12" s="12">
        <v>9387</v>
      </c>
    </row>
    <row r="13" spans="1:9" ht="13.8">
      <c r="A13" s="7" t="s">
        <v>31</v>
      </c>
      <c r="B13" s="7"/>
      <c r="C13" s="7"/>
      <c r="D13" s="8" t="s">
        <v>32</v>
      </c>
      <c r="E13" s="9" t="s">
        <v>33</v>
      </c>
      <c r="F13" s="10">
        <v>29016</v>
      </c>
      <c r="G13" s="7" t="s">
        <v>26</v>
      </c>
      <c r="H13" s="11" t="s">
        <v>23</v>
      </c>
      <c r="I13" s="12">
        <v>9387</v>
      </c>
    </row>
    <row r="14" spans="1:9" ht="13.8">
      <c r="A14" s="7" t="s">
        <v>34</v>
      </c>
      <c r="B14" s="7"/>
      <c r="C14" s="7"/>
      <c r="D14" s="8" t="s">
        <v>20</v>
      </c>
      <c r="E14" s="9" t="s">
        <v>35</v>
      </c>
      <c r="F14" s="10">
        <v>41860</v>
      </c>
      <c r="G14" s="7" t="s">
        <v>26</v>
      </c>
      <c r="H14" s="11" t="s">
        <v>23</v>
      </c>
      <c r="I14" s="12">
        <v>9387</v>
      </c>
    </row>
    <row r="15" spans="1:9" ht="13.8">
      <c r="A15" s="7" t="s">
        <v>36</v>
      </c>
      <c r="B15" s="7"/>
      <c r="C15" s="7"/>
      <c r="D15" s="8" t="s">
        <v>32</v>
      </c>
      <c r="E15" s="9" t="s">
        <v>37</v>
      </c>
      <c r="F15" s="10">
        <v>36917</v>
      </c>
      <c r="G15" s="7" t="s">
        <v>26</v>
      </c>
      <c r="H15" s="11" t="s">
        <v>23</v>
      </c>
      <c r="I15" s="12">
        <v>9387</v>
      </c>
    </row>
    <row r="16" spans="1:9" ht="13.8">
      <c r="A16" s="7" t="s">
        <v>38</v>
      </c>
      <c r="B16" s="7"/>
      <c r="C16" s="7"/>
      <c r="D16" s="8" t="s">
        <v>39</v>
      </c>
      <c r="E16" s="9" t="s">
        <v>40</v>
      </c>
      <c r="F16" s="10">
        <v>24958</v>
      </c>
      <c r="G16" s="7" t="s">
        <v>22</v>
      </c>
      <c r="H16" s="11" t="s">
        <v>23</v>
      </c>
      <c r="I16" s="12">
        <v>7822</v>
      </c>
    </row>
    <row r="17" spans="1:9" ht="13.8">
      <c r="A17" s="7" t="s">
        <v>41</v>
      </c>
      <c r="B17" s="7"/>
      <c r="C17" s="7"/>
      <c r="D17" s="8" t="s">
        <v>39</v>
      </c>
      <c r="E17" s="9" t="s">
        <v>42</v>
      </c>
      <c r="F17" s="10">
        <v>30866</v>
      </c>
      <c r="G17" s="7" t="s">
        <v>22</v>
      </c>
      <c r="H17" s="11" t="s">
        <v>23</v>
      </c>
      <c r="I17" s="12">
        <v>7822</v>
      </c>
    </row>
    <row r="18" spans="1:9" ht="13.8">
      <c r="A18" s="7" t="s">
        <v>43</v>
      </c>
      <c r="B18" s="7"/>
      <c r="C18" s="7"/>
      <c r="D18" s="8" t="s">
        <v>39</v>
      </c>
      <c r="E18" s="9" t="s">
        <v>44</v>
      </c>
      <c r="F18" s="10">
        <v>34054</v>
      </c>
      <c r="G18" s="7" t="s">
        <v>22</v>
      </c>
      <c r="H18" s="11" t="s">
        <v>23</v>
      </c>
      <c r="I18" s="12">
        <v>7822</v>
      </c>
    </row>
    <row r="19" spans="1:9" ht="13.8">
      <c r="A19" s="7" t="s">
        <v>45</v>
      </c>
      <c r="B19" s="7"/>
      <c r="C19" s="7"/>
      <c r="D19" s="8" t="s">
        <v>39</v>
      </c>
      <c r="E19" s="9" t="s">
        <v>46</v>
      </c>
      <c r="F19" s="10">
        <v>30762</v>
      </c>
      <c r="G19" s="7" t="s">
        <v>22</v>
      </c>
      <c r="H19" s="11" t="s">
        <v>23</v>
      </c>
      <c r="I19" s="12">
        <v>7822</v>
      </c>
    </row>
    <row r="20" spans="1:9" ht="13.8">
      <c r="A20" s="7" t="s">
        <v>47</v>
      </c>
      <c r="B20" s="7"/>
      <c r="C20" s="7"/>
      <c r="D20" s="8" t="s">
        <v>39</v>
      </c>
      <c r="E20" s="9" t="s">
        <v>48</v>
      </c>
      <c r="F20" s="10">
        <v>36211</v>
      </c>
      <c r="G20" s="7" t="s">
        <v>22</v>
      </c>
      <c r="H20" s="11" t="s">
        <v>23</v>
      </c>
      <c r="I20" s="12">
        <v>7822</v>
      </c>
    </row>
    <row r="21" spans="1:9" ht="13.8">
      <c r="A21" s="19" t="s">
        <v>123</v>
      </c>
      <c r="B21" s="19"/>
      <c r="C21" s="19"/>
      <c r="D21" s="13" t="s">
        <v>39</v>
      </c>
      <c r="E21" s="14" t="s">
        <v>49</v>
      </c>
      <c r="F21" s="15">
        <v>37803</v>
      </c>
      <c r="G21" s="16" t="s">
        <v>26</v>
      </c>
      <c r="H21" s="17" t="s">
        <v>23</v>
      </c>
      <c r="I21" s="18">
        <v>7822</v>
      </c>
    </row>
    <row r="22" spans="1:9" ht="13.8">
      <c r="A22" s="7" t="s">
        <v>50</v>
      </c>
      <c r="B22" s="7"/>
      <c r="C22" s="7"/>
      <c r="D22" s="8" t="s">
        <v>39</v>
      </c>
      <c r="E22" s="9" t="s">
        <v>51</v>
      </c>
      <c r="F22" s="10">
        <v>36231</v>
      </c>
      <c r="G22" s="7" t="s">
        <v>26</v>
      </c>
      <c r="H22" s="11" t="s">
        <v>23</v>
      </c>
      <c r="I22" s="12">
        <v>7822</v>
      </c>
    </row>
    <row r="23" spans="1:9" ht="13.8">
      <c r="A23" s="7" t="s">
        <v>52</v>
      </c>
      <c r="B23" s="7"/>
      <c r="C23" s="7"/>
      <c r="D23" s="8" t="s">
        <v>39</v>
      </c>
      <c r="E23" s="9" t="s">
        <v>53</v>
      </c>
      <c r="F23" s="10">
        <v>28702</v>
      </c>
      <c r="G23" s="7" t="s">
        <v>26</v>
      </c>
      <c r="H23" s="11" t="s">
        <v>23</v>
      </c>
      <c r="I23" s="12">
        <v>7822</v>
      </c>
    </row>
    <row r="24" spans="1:9" ht="13.8">
      <c r="A24" s="7" t="s">
        <v>54</v>
      </c>
      <c r="B24" s="7"/>
      <c r="C24" s="7"/>
      <c r="D24" s="8" t="s">
        <v>39</v>
      </c>
      <c r="E24" s="9" t="s">
        <v>55</v>
      </c>
      <c r="F24" s="10">
        <v>37019</v>
      </c>
      <c r="G24" s="7" t="s">
        <v>26</v>
      </c>
      <c r="H24" s="11" t="s">
        <v>23</v>
      </c>
      <c r="I24" s="12">
        <v>7822</v>
      </c>
    </row>
    <row r="25" spans="1:9" ht="13.8">
      <c r="A25" s="11" t="s">
        <v>56</v>
      </c>
      <c r="B25" s="11"/>
      <c r="C25" s="11"/>
      <c r="D25" s="8" t="s">
        <v>39</v>
      </c>
      <c r="E25" s="9" t="s">
        <v>57</v>
      </c>
      <c r="F25" s="10">
        <v>38748</v>
      </c>
      <c r="G25" s="7" t="s">
        <v>22</v>
      </c>
      <c r="H25" s="11" t="s">
        <v>23</v>
      </c>
      <c r="I25" s="12">
        <v>7822</v>
      </c>
    </row>
    <row r="26" spans="1:9" ht="13.8">
      <c r="A26" s="7" t="s">
        <v>58</v>
      </c>
      <c r="B26" s="7"/>
      <c r="C26" s="7"/>
      <c r="D26" s="8" t="s">
        <v>39</v>
      </c>
      <c r="E26" s="9" t="s">
        <v>59</v>
      </c>
      <c r="F26" s="10">
        <v>36768</v>
      </c>
      <c r="G26" s="7" t="s">
        <v>26</v>
      </c>
      <c r="H26" s="11" t="s">
        <v>23</v>
      </c>
      <c r="I26" s="12">
        <v>7822</v>
      </c>
    </row>
    <row r="27" spans="1:9" ht="13.8">
      <c r="A27" s="7" t="s">
        <v>60</v>
      </c>
      <c r="B27" s="7"/>
      <c r="C27" s="7"/>
      <c r="D27" s="8" t="s">
        <v>39</v>
      </c>
      <c r="E27" s="9" t="s">
        <v>61</v>
      </c>
      <c r="F27" s="10">
        <v>30650</v>
      </c>
      <c r="G27" s="7" t="s">
        <v>22</v>
      </c>
      <c r="H27" s="11" t="s">
        <v>23</v>
      </c>
      <c r="I27" s="12">
        <v>7822</v>
      </c>
    </row>
    <row r="28" spans="1:9" ht="13.8">
      <c r="A28" s="7" t="s">
        <v>62</v>
      </c>
      <c r="B28" s="7"/>
      <c r="C28" s="7"/>
      <c r="D28" s="8" t="s">
        <v>39</v>
      </c>
      <c r="E28" s="9" t="s">
        <v>63</v>
      </c>
      <c r="F28" s="10">
        <v>36508</v>
      </c>
      <c r="G28" s="7" t="s">
        <v>22</v>
      </c>
      <c r="H28" s="11" t="s">
        <v>23</v>
      </c>
      <c r="I28" s="12">
        <v>7822</v>
      </c>
    </row>
    <row r="29" spans="1:9" ht="13.8">
      <c r="A29" s="7" t="s">
        <v>64</v>
      </c>
      <c r="B29" s="7"/>
      <c r="C29" s="7"/>
      <c r="D29" s="8" t="s">
        <v>39</v>
      </c>
      <c r="E29" s="9" t="s">
        <v>65</v>
      </c>
      <c r="F29" s="10">
        <v>36466</v>
      </c>
      <c r="G29" s="7" t="s">
        <v>26</v>
      </c>
      <c r="H29" s="11" t="s">
        <v>23</v>
      </c>
      <c r="I29" s="12">
        <v>7822</v>
      </c>
    </row>
    <row r="30" spans="1:9" ht="13.8">
      <c r="A30" s="7" t="s">
        <v>66</v>
      </c>
      <c r="B30" s="7"/>
      <c r="C30" s="7"/>
      <c r="D30" s="8" t="s">
        <v>39</v>
      </c>
      <c r="E30" s="9" t="s">
        <v>67</v>
      </c>
      <c r="F30" s="10">
        <v>27070</v>
      </c>
      <c r="G30" s="7" t="s">
        <v>26</v>
      </c>
      <c r="H30" s="11" t="s">
        <v>23</v>
      </c>
      <c r="I30" s="12">
        <v>7822</v>
      </c>
    </row>
    <row r="31" spans="1:9" ht="13.8">
      <c r="A31" s="7" t="s">
        <v>68</v>
      </c>
      <c r="B31" s="7"/>
      <c r="C31" s="7"/>
      <c r="D31" s="8" t="s">
        <v>39</v>
      </c>
      <c r="E31" s="9" t="s">
        <v>44</v>
      </c>
      <c r="F31" s="10">
        <v>35104</v>
      </c>
      <c r="G31" s="7" t="s">
        <v>26</v>
      </c>
      <c r="H31" s="11" t="s">
        <v>23</v>
      </c>
      <c r="I31" s="12">
        <v>7822</v>
      </c>
    </row>
    <row r="32" spans="1:9" ht="13.8">
      <c r="A32" s="7" t="s">
        <v>69</v>
      </c>
      <c r="B32" s="7"/>
      <c r="C32" s="7"/>
      <c r="D32" s="8" t="s">
        <v>39</v>
      </c>
      <c r="E32" s="9" t="s">
        <v>70</v>
      </c>
      <c r="F32" s="10">
        <v>33303</v>
      </c>
      <c r="G32" s="7" t="s">
        <v>22</v>
      </c>
      <c r="H32" s="11" t="s">
        <v>23</v>
      </c>
      <c r="I32" s="12">
        <v>7822</v>
      </c>
    </row>
    <row r="33" spans="1:9" ht="13.8">
      <c r="A33" s="7" t="s">
        <v>71</v>
      </c>
      <c r="B33" s="7"/>
      <c r="C33" s="7"/>
      <c r="D33" s="8" t="s">
        <v>39</v>
      </c>
      <c r="E33" s="9" t="s">
        <v>72</v>
      </c>
      <c r="F33" s="10">
        <v>31140</v>
      </c>
      <c r="G33" s="7" t="s">
        <v>22</v>
      </c>
      <c r="H33" s="11" t="s">
        <v>23</v>
      </c>
      <c r="I33" s="12">
        <v>7822</v>
      </c>
    </row>
    <row r="34" spans="1:9" ht="13.8">
      <c r="A34" s="7" t="s">
        <v>73</v>
      </c>
      <c r="B34" s="7"/>
      <c r="C34" s="7"/>
      <c r="D34" s="8" t="s">
        <v>39</v>
      </c>
      <c r="E34" s="9" t="s">
        <v>74</v>
      </c>
      <c r="F34" s="10">
        <v>38326</v>
      </c>
      <c r="G34" s="7" t="s">
        <v>26</v>
      </c>
      <c r="H34" s="11" t="s">
        <v>23</v>
      </c>
      <c r="I34" s="12">
        <v>7822</v>
      </c>
    </row>
    <row r="35" spans="1:9" ht="13.8">
      <c r="A35" s="7" t="s">
        <v>75</v>
      </c>
      <c r="B35" s="7"/>
      <c r="C35" s="7"/>
      <c r="D35" s="8" t="s">
        <v>39</v>
      </c>
      <c r="E35" s="9" t="s">
        <v>76</v>
      </c>
      <c r="F35" s="10">
        <v>26857</v>
      </c>
      <c r="G35" s="7" t="s">
        <v>22</v>
      </c>
      <c r="H35" s="11" t="s">
        <v>23</v>
      </c>
      <c r="I35" s="12">
        <v>7822</v>
      </c>
    </row>
    <row r="36" spans="1:9" ht="13.8">
      <c r="A36" s="7" t="s">
        <v>77</v>
      </c>
      <c r="B36" s="7"/>
      <c r="C36" s="7"/>
      <c r="D36" s="8" t="s">
        <v>39</v>
      </c>
      <c r="E36" s="9" t="s">
        <v>78</v>
      </c>
      <c r="F36" s="10">
        <v>34739</v>
      </c>
      <c r="G36" s="7" t="s">
        <v>26</v>
      </c>
      <c r="H36" s="11" t="s">
        <v>23</v>
      </c>
      <c r="I36" s="12">
        <v>7822</v>
      </c>
    </row>
    <row r="37" spans="1:9" ht="13.8">
      <c r="A37" s="7" t="s">
        <v>79</v>
      </c>
      <c r="B37" s="7"/>
      <c r="C37" s="7"/>
      <c r="D37" s="8" t="s">
        <v>39</v>
      </c>
      <c r="E37" s="9" t="s">
        <v>80</v>
      </c>
      <c r="F37" s="10">
        <v>35838</v>
      </c>
      <c r="G37" s="7" t="s">
        <v>22</v>
      </c>
      <c r="H37" s="11" t="s">
        <v>23</v>
      </c>
      <c r="I37" s="12">
        <v>7822</v>
      </c>
    </row>
    <row r="38" spans="1:9" ht="13.8">
      <c r="A38" s="7" t="s">
        <v>81</v>
      </c>
      <c r="B38" s="7"/>
      <c r="C38" s="7"/>
      <c r="D38" s="8" t="s">
        <v>39</v>
      </c>
      <c r="E38" s="9" t="s">
        <v>82</v>
      </c>
      <c r="F38" s="10">
        <v>30330</v>
      </c>
      <c r="G38" s="7" t="s">
        <v>22</v>
      </c>
      <c r="H38" s="11" t="s">
        <v>23</v>
      </c>
      <c r="I38" s="12">
        <v>7822</v>
      </c>
    </row>
    <row r="39" spans="1:9" ht="13.8">
      <c r="A39" s="7" t="s">
        <v>83</v>
      </c>
      <c r="B39" s="7"/>
      <c r="C39" s="7"/>
      <c r="D39" s="8" t="s">
        <v>39</v>
      </c>
      <c r="E39" s="9" t="s">
        <v>84</v>
      </c>
      <c r="F39" s="10">
        <v>36075</v>
      </c>
      <c r="G39" s="7" t="s">
        <v>22</v>
      </c>
      <c r="H39" s="11" t="s">
        <v>23</v>
      </c>
      <c r="I39" s="12">
        <v>7822</v>
      </c>
    </row>
    <row r="40" spans="1:9" ht="13.8">
      <c r="A40" s="7" t="s">
        <v>85</v>
      </c>
      <c r="B40" s="7"/>
      <c r="C40" s="7"/>
      <c r="D40" s="8" t="s">
        <v>39</v>
      </c>
      <c r="E40" s="9" t="s">
        <v>86</v>
      </c>
      <c r="F40" s="10">
        <v>32981</v>
      </c>
      <c r="G40" s="7" t="s">
        <v>22</v>
      </c>
      <c r="H40" s="11" t="s">
        <v>23</v>
      </c>
      <c r="I40" s="12">
        <v>7822</v>
      </c>
    </row>
    <row r="41" spans="1:9" ht="13.8">
      <c r="A41" s="7" t="s">
        <v>87</v>
      </c>
      <c r="B41" s="7"/>
      <c r="C41" s="7"/>
      <c r="D41" s="8" t="s">
        <v>39</v>
      </c>
      <c r="E41" s="9" t="s">
        <v>88</v>
      </c>
      <c r="F41" s="10">
        <v>37875</v>
      </c>
      <c r="G41" s="7" t="s">
        <v>26</v>
      </c>
      <c r="H41" s="11" t="s">
        <v>23</v>
      </c>
      <c r="I41" s="12">
        <v>7822</v>
      </c>
    </row>
    <row r="42" spans="1:9" ht="13.8">
      <c r="A42" s="7" t="s">
        <v>89</v>
      </c>
      <c r="B42" s="7"/>
      <c r="C42" s="7"/>
      <c r="D42" s="8" t="s">
        <v>39</v>
      </c>
      <c r="E42" s="9" t="s">
        <v>90</v>
      </c>
      <c r="F42" s="10">
        <v>37162</v>
      </c>
      <c r="G42" s="7" t="s">
        <v>26</v>
      </c>
      <c r="H42" s="11" t="s">
        <v>23</v>
      </c>
      <c r="I42" s="12">
        <v>7822</v>
      </c>
    </row>
    <row r="43" spans="1:9" ht="13.8">
      <c r="A43" s="16" t="s">
        <v>91</v>
      </c>
      <c r="B43" s="16"/>
      <c r="C43" s="16"/>
      <c r="D43" s="13" t="s">
        <v>39</v>
      </c>
      <c r="E43" s="14" t="s">
        <v>92</v>
      </c>
      <c r="F43" s="15">
        <v>36384</v>
      </c>
      <c r="G43" s="16" t="s">
        <v>22</v>
      </c>
      <c r="H43" s="17" t="s">
        <v>23</v>
      </c>
      <c r="I43" s="18">
        <v>7822</v>
      </c>
    </row>
    <row r="44" spans="1:9" ht="13.8">
      <c r="A44" s="7" t="s">
        <v>93</v>
      </c>
      <c r="B44" s="7"/>
      <c r="C44" s="7"/>
      <c r="D44" s="8" t="s">
        <v>39</v>
      </c>
      <c r="E44" s="9" t="s">
        <v>94</v>
      </c>
      <c r="F44" s="10">
        <v>37041</v>
      </c>
      <c r="G44" s="7" t="s">
        <v>26</v>
      </c>
      <c r="H44" s="11" t="s">
        <v>23</v>
      </c>
      <c r="I44" s="12">
        <v>7822</v>
      </c>
    </row>
    <row r="45" spans="1:9" ht="13.8">
      <c r="A45" s="7" t="s">
        <v>95</v>
      </c>
      <c r="B45" s="7"/>
      <c r="C45" s="7"/>
      <c r="D45" s="8" t="s">
        <v>39</v>
      </c>
      <c r="E45" s="9" t="s">
        <v>96</v>
      </c>
      <c r="F45" s="10">
        <v>37017</v>
      </c>
      <c r="G45" s="7" t="s">
        <v>26</v>
      </c>
      <c r="H45" s="11" t="s">
        <v>23</v>
      </c>
      <c r="I45" s="12">
        <v>7822</v>
      </c>
    </row>
    <row r="46" spans="1:9" ht="13.8">
      <c r="A46" s="7" t="s">
        <v>97</v>
      </c>
      <c r="B46" s="7"/>
      <c r="C46" s="7"/>
      <c r="D46" s="8" t="s">
        <v>39</v>
      </c>
      <c r="E46" s="9" t="s">
        <v>98</v>
      </c>
      <c r="F46" s="10">
        <v>25689</v>
      </c>
      <c r="G46" s="7" t="s">
        <v>26</v>
      </c>
      <c r="H46" s="11" t="s">
        <v>23</v>
      </c>
      <c r="I46" s="12">
        <v>7822</v>
      </c>
    </row>
    <row r="47" spans="1:9" ht="13.8">
      <c r="A47" s="7" t="s">
        <v>99</v>
      </c>
      <c r="B47" s="7"/>
      <c r="C47" s="7"/>
      <c r="D47" s="8" t="s">
        <v>39</v>
      </c>
      <c r="E47" s="9" t="s">
        <v>100</v>
      </c>
      <c r="F47" s="10">
        <v>36903</v>
      </c>
      <c r="G47" s="7" t="s">
        <v>22</v>
      </c>
      <c r="H47" s="11" t="s">
        <v>23</v>
      </c>
      <c r="I47" s="12">
        <v>7822</v>
      </c>
    </row>
    <row r="48" spans="1:9" ht="13.8">
      <c r="A48" s="7" t="s">
        <v>101</v>
      </c>
      <c r="B48" s="7"/>
      <c r="C48" s="7"/>
      <c r="D48" s="8" t="s">
        <v>39</v>
      </c>
      <c r="E48" s="9" t="s">
        <v>102</v>
      </c>
      <c r="F48" s="10">
        <v>33319</v>
      </c>
      <c r="G48" s="7" t="s">
        <v>22</v>
      </c>
      <c r="H48" s="11" t="s">
        <v>23</v>
      </c>
      <c r="I48" s="12">
        <v>7822</v>
      </c>
    </row>
    <row r="49" spans="1:9" ht="13.8">
      <c r="A49" s="7" t="s">
        <v>103</v>
      </c>
      <c r="B49" s="7"/>
      <c r="C49" s="7"/>
      <c r="D49" s="8" t="s">
        <v>39</v>
      </c>
      <c r="E49" s="9" t="s">
        <v>104</v>
      </c>
      <c r="F49" s="10">
        <v>36629</v>
      </c>
      <c r="G49" s="7" t="s">
        <v>22</v>
      </c>
      <c r="H49" s="11" t="s">
        <v>23</v>
      </c>
      <c r="I49" s="12">
        <v>7822</v>
      </c>
    </row>
    <row r="50" spans="1:9" ht="13.8">
      <c r="A50" s="7" t="s">
        <v>105</v>
      </c>
      <c r="B50" s="7"/>
      <c r="C50" s="7"/>
      <c r="D50" s="8" t="s">
        <v>39</v>
      </c>
      <c r="E50" s="9" t="s">
        <v>106</v>
      </c>
      <c r="F50" s="10">
        <v>38245</v>
      </c>
      <c r="G50" s="7" t="s">
        <v>26</v>
      </c>
      <c r="H50" s="11" t="s">
        <v>23</v>
      </c>
      <c r="I50" s="12">
        <v>7822</v>
      </c>
    </row>
    <row r="51" spans="1:9">
      <c r="A51" s="82" t="s">
        <v>107</v>
      </c>
      <c r="B51" s="83"/>
      <c r="C51" s="83"/>
      <c r="D51" s="83"/>
      <c r="E51" s="83"/>
      <c r="F51" s="83"/>
      <c r="G51" s="83"/>
      <c r="H51" s="83"/>
      <c r="I51" s="84"/>
    </row>
    <row r="52" spans="1:9">
      <c r="A52" s="101" t="s">
        <v>108</v>
      </c>
      <c r="B52" s="102"/>
      <c r="C52" s="102"/>
      <c r="D52" s="103"/>
      <c r="E52" s="101" t="s">
        <v>109</v>
      </c>
      <c r="F52" s="102"/>
      <c r="G52" s="103"/>
      <c r="H52" s="106" t="s">
        <v>110</v>
      </c>
      <c r="I52" s="107"/>
    </row>
    <row r="53" spans="1:9">
      <c r="A53" s="88" t="s">
        <v>111</v>
      </c>
      <c r="B53" s="89"/>
      <c r="C53" s="89"/>
      <c r="D53" s="90"/>
      <c r="E53" s="88" t="s">
        <v>112</v>
      </c>
      <c r="F53" s="89"/>
      <c r="G53" s="90"/>
      <c r="H53" s="94">
        <v>339479</v>
      </c>
      <c r="I53" s="95"/>
    </row>
    <row r="54" spans="1:9">
      <c r="A54" s="101" t="s">
        <v>109</v>
      </c>
      <c r="B54" s="102"/>
      <c r="C54" s="102"/>
      <c r="D54" s="103"/>
      <c r="E54" s="101" t="s">
        <v>113</v>
      </c>
      <c r="F54" s="102"/>
      <c r="G54" s="103"/>
      <c r="H54" s="104" t="s">
        <v>114</v>
      </c>
      <c r="I54" s="105"/>
    </row>
    <row r="55" spans="1:9">
      <c r="A55" s="88" t="s">
        <v>115</v>
      </c>
      <c r="B55" s="89"/>
      <c r="C55" s="89"/>
      <c r="D55" s="90"/>
      <c r="E55" s="91">
        <v>45859</v>
      </c>
      <c r="F55" s="92"/>
      <c r="G55" s="93"/>
      <c r="H55" s="94">
        <v>56524</v>
      </c>
      <c r="I55" s="95"/>
    </row>
    <row r="56" spans="1:9">
      <c r="A56" s="88" t="s">
        <v>116</v>
      </c>
      <c r="B56" s="89"/>
      <c r="C56" s="89"/>
      <c r="D56" s="90"/>
      <c r="E56" s="91">
        <v>45890</v>
      </c>
      <c r="F56" s="92"/>
      <c r="G56" s="93"/>
      <c r="H56" s="94">
        <v>56591</v>
      </c>
      <c r="I56" s="95"/>
    </row>
    <row r="57" spans="1:9">
      <c r="A57" s="88" t="s">
        <v>117</v>
      </c>
      <c r="B57" s="89"/>
      <c r="C57" s="89"/>
      <c r="D57" s="90"/>
      <c r="E57" s="91">
        <v>45921</v>
      </c>
      <c r="F57" s="92"/>
      <c r="G57" s="93"/>
      <c r="H57" s="94">
        <v>56591</v>
      </c>
      <c r="I57" s="95"/>
    </row>
    <row r="58" spans="1:9">
      <c r="A58" s="88" t="s">
        <v>118</v>
      </c>
      <c r="B58" s="89"/>
      <c r="C58" s="89"/>
      <c r="D58" s="90"/>
      <c r="E58" s="91">
        <v>45951</v>
      </c>
      <c r="F58" s="92"/>
      <c r="G58" s="93"/>
      <c r="H58" s="94">
        <v>56591</v>
      </c>
      <c r="I58" s="95"/>
    </row>
    <row r="59" spans="1:9">
      <c r="A59" s="88" t="s">
        <v>119</v>
      </c>
      <c r="B59" s="89"/>
      <c r="C59" s="89"/>
      <c r="D59" s="90"/>
      <c r="E59" s="91">
        <v>45982</v>
      </c>
      <c r="F59" s="92"/>
      <c r="G59" s="93"/>
      <c r="H59" s="94">
        <v>56591</v>
      </c>
      <c r="I59" s="95"/>
    </row>
    <row r="60" spans="1:9">
      <c r="A60" s="88" t="s">
        <v>120</v>
      </c>
      <c r="B60" s="89"/>
      <c r="C60" s="89"/>
      <c r="D60" s="90"/>
      <c r="E60" s="91">
        <v>46012</v>
      </c>
      <c r="F60" s="92"/>
      <c r="G60" s="93"/>
      <c r="H60" s="94">
        <v>56591</v>
      </c>
      <c r="I60" s="95"/>
    </row>
    <row r="61" spans="1:9">
      <c r="A61" s="96" t="s">
        <v>121</v>
      </c>
      <c r="B61" s="97"/>
      <c r="C61" s="97"/>
      <c r="D61" s="97"/>
      <c r="E61" s="97"/>
      <c r="F61" s="97"/>
      <c r="G61" s="98"/>
      <c r="H61" s="99">
        <v>339479</v>
      </c>
      <c r="I61" s="100"/>
    </row>
    <row r="62" spans="1:9">
      <c r="A62" s="88" t="s">
        <v>122</v>
      </c>
      <c r="B62" s="89"/>
      <c r="C62" s="89"/>
      <c r="D62" s="89"/>
      <c r="E62" s="89"/>
      <c r="F62" s="89"/>
      <c r="G62" s="89"/>
      <c r="H62" s="89"/>
      <c r="I62" s="90"/>
    </row>
  </sheetData>
  <mergeCells count="36">
    <mergeCell ref="A51:I51"/>
    <mergeCell ref="A52:D52"/>
    <mergeCell ref="E52:G52"/>
    <mergeCell ref="H52:I52"/>
    <mergeCell ref="A53:D53"/>
    <mergeCell ref="E53:G53"/>
    <mergeCell ref="H53:I53"/>
    <mergeCell ref="A54:D54"/>
    <mergeCell ref="E54:G54"/>
    <mergeCell ref="H54:I54"/>
    <mergeCell ref="A55:D55"/>
    <mergeCell ref="E55:G55"/>
    <mergeCell ref="H55:I55"/>
    <mergeCell ref="A56:D56"/>
    <mergeCell ref="E56:G56"/>
    <mergeCell ref="H56:I56"/>
    <mergeCell ref="A57:D57"/>
    <mergeCell ref="E57:G57"/>
    <mergeCell ref="H57:I57"/>
    <mergeCell ref="A58:D58"/>
    <mergeCell ref="E58:G58"/>
    <mergeCell ref="H58:I58"/>
    <mergeCell ref="A59:D59"/>
    <mergeCell ref="E59:G59"/>
    <mergeCell ref="H59:I59"/>
    <mergeCell ref="A62:I62"/>
    <mergeCell ref="A60:D60"/>
    <mergeCell ref="E60:G60"/>
    <mergeCell ref="H60:I60"/>
    <mergeCell ref="A61:G61"/>
    <mergeCell ref="H61:I61"/>
    <mergeCell ref="A3:I3"/>
    <mergeCell ref="A4:I4"/>
    <mergeCell ref="A5:I5"/>
    <mergeCell ref="A6:I6"/>
    <mergeCell ref="A7:I7"/>
  </mergeCells>
  <hyperlinks>
    <hyperlink ref="A6" r:id="rId1" display="mailto:l@emptymail.com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53"/>
  <sheetViews>
    <sheetView zoomScale="70" zoomScaleNormal="70" workbookViewId="0">
      <selection activeCell="B52" sqref="B52"/>
    </sheetView>
  </sheetViews>
  <sheetFormatPr defaultRowHeight="13.2"/>
  <cols>
    <col min="1" max="2" width="34" customWidth="1"/>
    <col min="3" max="3" width="11.6640625" customWidth="1"/>
    <col min="4" max="4" width="12.6640625" customWidth="1"/>
    <col min="5" max="5" width="19.77734375" customWidth="1"/>
    <col min="6" max="6" width="19.109375" customWidth="1"/>
    <col min="7" max="7" width="12.6640625" customWidth="1"/>
    <col min="8" max="8" width="21.44140625" customWidth="1"/>
    <col min="9" max="9" width="24.6640625" customWidth="1"/>
    <col min="10" max="10" width="14" style="22" bestFit="1" customWidth="1"/>
    <col min="11" max="11" width="12.33203125" style="24" customWidth="1"/>
    <col min="12" max="12" width="9.33203125" style="22"/>
    <col min="13" max="13" width="14.6640625" style="22" customWidth="1"/>
    <col min="14" max="23" width="9.33203125" style="22"/>
    <col min="24" max="24" width="13.109375" style="22" customWidth="1"/>
    <col min="27" max="27" width="11.109375" customWidth="1"/>
  </cols>
  <sheetData>
    <row r="1" spans="1:27" ht="26.4">
      <c r="A1" s="5" t="s">
        <v>125</v>
      </c>
      <c r="B1" s="5" t="s">
        <v>126</v>
      </c>
      <c r="C1" s="5" t="s">
        <v>200</v>
      </c>
      <c r="D1" s="5" t="s">
        <v>14</v>
      </c>
      <c r="E1" s="20" t="s">
        <v>124</v>
      </c>
      <c r="F1" s="6" t="s">
        <v>15</v>
      </c>
      <c r="G1" s="5" t="s">
        <v>16</v>
      </c>
      <c r="H1" s="5" t="s">
        <v>17</v>
      </c>
      <c r="I1" s="21" t="s">
        <v>18</v>
      </c>
      <c r="J1" s="25" t="s">
        <v>201</v>
      </c>
      <c r="K1" s="24" t="s">
        <v>213</v>
      </c>
      <c r="L1" s="22" t="s">
        <v>214</v>
      </c>
      <c r="M1" s="22" t="s">
        <v>215</v>
      </c>
      <c r="N1" s="22" t="s">
        <v>216</v>
      </c>
      <c r="O1" s="22" t="s">
        <v>217</v>
      </c>
      <c r="P1" s="22" t="s">
        <v>218</v>
      </c>
      <c r="Q1" s="22" t="s">
        <v>219</v>
      </c>
      <c r="R1" s="22" t="s">
        <v>220</v>
      </c>
      <c r="S1" s="22" t="s">
        <v>221</v>
      </c>
      <c r="T1" s="22" t="s">
        <v>222</v>
      </c>
      <c r="U1" s="22" t="s">
        <v>223</v>
      </c>
      <c r="V1" s="22" t="s">
        <v>224</v>
      </c>
      <c r="W1" s="22" t="s">
        <v>225</v>
      </c>
      <c r="X1" s="22" t="s">
        <v>226</v>
      </c>
    </row>
    <row r="2" spans="1:27" ht="13.8">
      <c r="A2" s="7" t="s">
        <v>161</v>
      </c>
      <c r="B2" s="7" t="s">
        <v>162</v>
      </c>
      <c r="C2" s="40"/>
      <c r="D2" s="8" t="s">
        <v>39</v>
      </c>
      <c r="E2" s="9" t="s">
        <v>74</v>
      </c>
      <c r="F2" s="10">
        <v>38326</v>
      </c>
      <c r="G2" s="7" t="s">
        <v>26</v>
      </c>
      <c r="H2" s="11" t="s">
        <v>23</v>
      </c>
      <c r="I2" s="12">
        <v>7822</v>
      </c>
      <c r="J2" s="26">
        <v>1250</v>
      </c>
      <c r="K2" s="24">
        <f t="shared" ref="K2:K33" si="0">+I2+J2</f>
        <v>9072</v>
      </c>
      <c r="L2" s="22">
        <f t="shared" ref="L2:L33" si="1">+K2/12</f>
        <v>756</v>
      </c>
      <c r="M2" s="22">
        <v>756</v>
      </c>
      <c r="N2" s="22">
        <v>756</v>
      </c>
      <c r="O2" s="22">
        <v>756</v>
      </c>
      <c r="P2" s="22">
        <v>756</v>
      </c>
      <c r="Q2" s="22">
        <v>756</v>
      </c>
      <c r="R2" s="22">
        <v>756</v>
      </c>
      <c r="S2" s="22">
        <v>756</v>
      </c>
      <c r="T2" s="22">
        <v>756</v>
      </c>
      <c r="U2" s="22">
        <v>756</v>
      </c>
      <c r="V2" s="22">
        <v>756</v>
      </c>
      <c r="W2" s="22">
        <v>756</v>
      </c>
      <c r="X2" s="22">
        <f>+SUM(L2:W2)-K2</f>
        <v>0</v>
      </c>
    </row>
    <row r="3" spans="1:27" ht="13.8">
      <c r="A3" s="7" t="s">
        <v>166</v>
      </c>
      <c r="B3" s="7" t="s">
        <v>167</v>
      </c>
      <c r="C3" s="7"/>
      <c r="D3" s="8" t="s">
        <v>39</v>
      </c>
      <c r="E3" s="9" t="s">
        <v>80</v>
      </c>
      <c r="F3" s="10">
        <v>35838</v>
      </c>
      <c r="G3" s="7" t="s">
        <v>22</v>
      </c>
      <c r="H3" s="11" t="s">
        <v>23</v>
      </c>
      <c r="I3" s="12">
        <v>7822</v>
      </c>
      <c r="J3" s="26">
        <v>1250</v>
      </c>
      <c r="K3" s="24">
        <f t="shared" si="0"/>
        <v>9072</v>
      </c>
      <c r="L3" s="22">
        <f t="shared" si="1"/>
        <v>756</v>
      </c>
      <c r="M3" s="22">
        <v>756</v>
      </c>
      <c r="N3" s="34">
        <v>756</v>
      </c>
      <c r="O3" s="34">
        <v>756</v>
      </c>
      <c r="P3" s="34">
        <v>756</v>
      </c>
      <c r="Q3" s="34">
        <v>756</v>
      </c>
      <c r="R3" s="34">
        <v>756</v>
      </c>
      <c r="S3" s="34">
        <v>756</v>
      </c>
      <c r="T3" s="34">
        <v>756</v>
      </c>
      <c r="U3" s="34">
        <v>756</v>
      </c>
      <c r="V3" s="34">
        <v>756</v>
      </c>
      <c r="W3" s="34">
        <v>756</v>
      </c>
      <c r="X3" s="22">
        <f t="shared" ref="X3:X50" si="2">+SUM(L3:W3)-K3</f>
        <v>0</v>
      </c>
    </row>
    <row r="4" spans="1:27" ht="13.8">
      <c r="A4" s="7" t="s">
        <v>174</v>
      </c>
      <c r="B4" s="7" t="s">
        <v>175</v>
      </c>
      <c r="C4" s="7"/>
      <c r="D4" s="8" t="s">
        <v>39</v>
      </c>
      <c r="E4" s="9" t="s">
        <v>88</v>
      </c>
      <c r="F4" s="10">
        <v>37875</v>
      </c>
      <c r="G4" s="7" t="s">
        <v>26</v>
      </c>
      <c r="H4" s="11" t="s">
        <v>23</v>
      </c>
      <c r="I4" s="12">
        <v>7822</v>
      </c>
      <c r="J4" s="26">
        <v>1250</v>
      </c>
      <c r="K4" s="24">
        <f t="shared" si="0"/>
        <v>9072</v>
      </c>
      <c r="L4" s="22">
        <f t="shared" si="1"/>
        <v>756</v>
      </c>
      <c r="M4" s="22">
        <v>756</v>
      </c>
      <c r="N4" s="22">
        <v>756</v>
      </c>
      <c r="O4" s="22">
        <v>756</v>
      </c>
      <c r="P4" s="22">
        <v>756</v>
      </c>
      <c r="Q4" s="22">
        <v>756</v>
      </c>
      <c r="R4" s="22">
        <v>756</v>
      </c>
      <c r="S4" s="22">
        <v>756</v>
      </c>
      <c r="T4" s="22">
        <v>756</v>
      </c>
      <c r="U4" s="22">
        <v>756</v>
      </c>
      <c r="V4" s="22">
        <v>756</v>
      </c>
      <c r="W4" s="22">
        <v>756</v>
      </c>
      <c r="X4" s="22">
        <f t="shared" si="2"/>
        <v>0</v>
      </c>
    </row>
    <row r="5" spans="1:27" ht="13.8">
      <c r="A5" s="7" t="s">
        <v>136</v>
      </c>
      <c r="B5" s="7" t="s">
        <v>137</v>
      </c>
      <c r="C5" s="7"/>
      <c r="D5" s="8" t="s">
        <v>39</v>
      </c>
      <c r="E5" s="9" t="s">
        <v>40</v>
      </c>
      <c r="F5" s="10">
        <v>24958</v>
      </c>
      <c r="G5" s="7" t="s">
        <v>22</v>
      </c>
      <c r="H5" s="11" t="s">
        <v>23</v>
      </c>
      <c r="I5" s="12">
        <v>7822</v>
      </c>
      <c r="J5" s="26">
        <v>1250</v>
      </c>
      <c r="K5" s="24">
        <f t="shared" si="0"/>
        <v>9072</v>
      </c>
      <c r="L5" s="22">
        <f t="shared" si="1"/>
        <v>756</v>
      </c>
      <c r="M5" s="22">
        <v>756</v>
      </c>
      <c r="N5" s="22">
        <v>756</v>
      </c>
      <c r="O5" s="22">
        <v>756</v>
      </c>
      <c r="P5" s="22">
        <v>756</v>
      </c>
      <c r="Q5" s="22">
        <v>756</v>
      </c>
      <c r="R5" s="22">
        <v>756</v>
      </c>
      <c r="S5" s="22">
        <v>756</v>
      </c>
      <c r="T5" s="22">
        <v>756</v>
      </c>
      <c r="U5" s="22">
        <v>756</v>
      </c>
      <c r="V5" s="22">
        <v>756</v>
      </c>
      <c r="W5" s="22">
        <v>756</v>
      </c>
      <c r="X5" s="22">
        <f t="shared" si="2"/>
        <v>0</v>
      </c>
    </row>
    <row r="6" spans="1:27" ht="13.8">
      <c r="A6" s="7" t="s">
        <v>187</v>
      </c>
      <c r="B6" s="7" t="s">
        <v>145</v>
      </c>
      <c r="C6" s="7"/>
      <c r="D6" s="8" t="s">
        <v>39</v>
      </c>
      <c r="E6" s="9" t="s">
        <v>102</v>
      </c>
      <c r="F6" s="10">
        <v>33319</v>
      </c>
      <c r="G6" s="7" t="s">
        <v>22</v>
      </c>
      <c r="H6" s="11" t="s">
        <v>23</v>
      </c>
      <c r="I6" s="12">
        <v>7822</v>
      </c>
      <c r="J6" s="26">
        <v>1250</v>
      </c>
      <c r="K6" s="24">
        <f t="shared" si="0"/>
        <v>9072</v>
      </c>
      <c r="L6" s="22">
        <f t="shared" si="1"/>
        <v>756</v>
      </c>
      <c r="M6" s="22">
        <v>756</v>
      </c>
      <c r="N6" s="22">
        <v>756</v>
      </c>
      <c r="O6" s="22">
        <v>756</v>
      </c>
      <c r="P6" s="22">
        <v>756</v>
      </c>
      <c r="Q6" s="22">
        <v>756</v>
      </c>
      <c r="R6" s="22">
        <v>756</v>
      </c>
      <c r="S6" s="22">
        <v>756</v>
      </c>
      <c r="T6" s="22">
        <v>756</v>
      </c>
      <c r="U6" s="22">
        <v>756</v>
      </c>
      <c r="V6" s="22">
        <v>756</v>
      </c>
      <c r="W6" s="22">
        <v>756</v>
      </c>
      <c r="X6" s="22">
        <f t="shared" si="2"/>
        <v>0</v>
      </c>
    </row>
    <row r="7" spans="1:27" ht="13.8">
      <c r="A7" s="27" t="s">
        <v>144</v>
      </c>
      <c r="B7" s="27" t="s">
        <v>145</v>
      </c>
      <c r="C7" s="47"/>
      <c r="D7" s="28" t="s">
        <v>39</v>
      </c>
      <c r="E7" s="29" t="s">
        <v>51</v>
      </c>
      <c r="F7" s="30">
        <v>36231</v>
      </c>
      <c r="G7" s="27" t="s">
        <v>26</v>
      </c>
      <c r="H7" s="31" t="s">
        <v>23</v>
      </c>
      <c r="I7" s="32">
        <v>7822</v>
      </c>
      <c r="J7" s="33">
        <v>1250</v>
      </c>
      <c r="K7" s="34">
        <f t="shared" si="0"/>
        <v>9072</v>
      </c>
      <c r="L7" s="34">
        <f t="shared" si="1"/>
        <v>756</v>
      </c>
      <c r="M7" s="34">
        <v>756</v>
      </c>
      <c r="N7" s="34">
        <v>756</v>
      </c>
      <c r="O7" s="34">
        <v>756</v>
      </c>
      <c r="P7" s="34">
        <v>756</v>
      </c>
      <c r="Q7" s="34">
        <v>756</v>
      </c>
      <c r="R7" s="34">
        <v>756</v>
      </c>
      <c r="S7" s="34">
        <v>756</v>
      </c>
      <c r="T7" s="34">
        <v>756</v>
      </c>
      <c r="U7" s="34">
        <v>756</v>
      </c>
      <c r="V7" s="34">
        <v>756</v>
      </c>
      <c r="W7" s="34">
        <v>756</v>
      </c>
      <c r="X7" s="22">
        <f t="shared" si="2"/>
        <v>0</v>
      </c>
    </row>
    <row r="8" spans="1:27" ht="13.8">
      <c r="A8" s="7" t="s">
        <v>158</v>
      </c>
      <c r="B8" s="7" t="s">
        <v>159</v>
      </c>
      <c r="C8" s="7"/>
      <c r="D8" s="8" t="s">
        <v>39</v>
      </c>
      <c r="E8" s="9" t="s">
        <v>70</v>
      </c>
      <c r="F8" s="10">
        <v>33303</v>
      </c>
      <c r="G8" s="7" t="s">
        <v>22</v>
      </c>
      <c r="H8" s="11" t="s">
        <v>23</v>
      </c>
      <c r="I8" s="12">
        <v>7822</v>
      </c>
      <c r="J8" s="26">
        <v>1250</v>
      </c>
      <c r="K8" s="24">
        <f t="shared" si="0"/>
        <v>9072</v>
      </c>
      <c r="L8" s="22">
        <f t="shared" si="1"/>
        <v>756</v>
      </c>
      <c r="M8" s="22">
        <v>756</v>
      </c>
      <c r="N8" s="22">
        <v>756</v>
      </c>
      <c r="O8" s="22">
        <v>756</v>
      </c>
      <c r="P8" s="22">
        <v>756</v>
      </c>
      <c r="Q8" s="22">
        <v>756</v>
      </c>
      <c r="R8" s="22">
        <v>756</v>
      </c>
      <c r="S8" s="22">
        <v>756</v>
      </c>
      <c r="T8" s="22">
        <v>756</v>
      </c>
      <c r="U8" s="22">
        <v>756</v>
      </c>
      <c r="V8" s="22">
        <v>756</v>
      </c>
      <c r="W8" s="22">
        <v>756</v>
      </c>
      <c r="X8" s="22">
        <f t="shared" si="2"/>
        <v>0</v>
      </c>
    </row>
    <row r="9" spans="1:27" ht="13.8">
      <c r="A9" s="7" t="s">
        <v>185</v>
      </c>
      <c r="B9" s="7" t="s">
        <v>186</v>
      </c>
      <c r="C9" s="7"/>
      <c r="D9" s="8" t="s">
        <v>39</v>
      </c>
      <c r="E9" s="9" t="s">
        <v>100</v>
      </c>
      <c r="F9" s="10">
        <v>36903</v>
      </c>
      <c r="G9" s="7" t="s">
        <v>22</v>
      </c>
      <c r="H9" s="11" t="s">
        <v>23</v>
      </c>
      <c r="I9" s="12">
        <v>7822</v>
      </c>
      <c r="J9" s="26">
        <v>1250</v>
      </c>
      <c r="K9" s="24">
        <f t="shared" si="0"/>
        <v>9072</v>
      </c>
      <c r="L9" s="22">
        <f t="shared" si="1"/>
        <v>756</v>
      </c>
      <c r="M9" s="22">
        <v>756</v>
      </c>
      <c r="N9" s="22">
        <v>756</v>
      </c>
      <c r="O9" s="22">
        <v>756</v>
      </c>
      <c r="P9" s="22">
        <v>756</v>
      </c>
      <c r="Q9" s="22">
        <v>756</v>
      </c>
      <c r="R9" s="22">
        <v>756</v>
      </c>
      <c r="S9" s="22">
        <v>756</v>
      </c>
      <c r="T9" s="22">
        <v>756</v>
      </c>
      <c r="U9" s="22">
        <v>756</v>
      </c>
      <c r="V9" s="22">
        <v>756</v>
      </c>
      <c r="W9" s="22">
        <v>756</v>
      </c>
      <c r="X9" s="22">
        <f t="shared" si="2"/>
        <v>0</v>
      </c>
    </row>
    <row r="10" spans="1:27" ht="13.8">
      <c r="A10" s="7" t="s">
        <v>176</v>
      </c>
      <c r="B10" s="7" t="s">
        <v>177</v>
      </c>
      <c r="C10" s="7"/>
      <c r="D10" s="8" t="s">
        <v>39</v>
      </c>
      <c r="E10" s="9" t="s">
        <v>90</v>
      </c>
      <c r="F10" s="10">
        <v>37162</v>
      </c>
      <c r="G10" s="7" t="s">
        <v>26</v>
      </c>
      <c r="H10" s="11" t="s">
        <v>23</v>
      </c>
      <c r="I10" s="12">
        <v>7822</v>
      </c>
      <c r="J10" s="26">
        <v>1250</v>
      </c>
      <c r="K10" s="24">
        <f t="shared" si="0"/>
        <v>9072</v>
      </c>
      <c r="L10" s="22">
        <f t="shared" si="1"/>
        <v>756</v>
      </c>
      <c r="M10" s="22">
        <v>756</v>
      </c>
      <c r="N10" s="22">
        <v>756</v>
      </c>
      <c r="O10" s="22">
        <v>756</v>
      </c>
      <c r="P10" s="22">
        <v>756</v>
      </c>
      <c r="Q10" s="22">
        <v>756</v>
      </c>
      <c r="R10" s="22">
        <v>756</v>
      </c>
      <c r="S10" s="22">
        <v>756</v>
      </c>
      <c r="T10" s="22">
        <v>756</v>
      </c>
      <c r="U10" s="22">
        <v>756</v>
      </c>
      <c r="V10" s="22">
        <v>756</v>
      </c>
      <c r="W10" s="22">
        <v>756</v>
      </c>
      <c r="X10" s="22">
        <f t="shared" si="2"/>
        <v>0</v>
      </c>
    </row>
    <row r="11" spans="1:27" ht="13.8">
      <c r="A11" s="7" t="s">
        <v>168</v>
      </c>
      <c r="B11" s="7" t="s">
        <v>169</v>
      </c>
      <c r="C11" s="7"/>
      <c r="D11" s="8" t="s">
        <v>39</v>
      </c>
      <c r="E11" s="9" t="s">
        <v>82</v>
      </c>
      <c r="F11" s="10">
        <v>30330</v>
      </c>
      <c r="G11" s="7" t="s">
        <v>22</v>
      </c>
      <c r="H11" s="11" t="s">
        <v>23</v>
      </c>
      <c r="I11" s="12">
        <v>7822</v>
      </c>
      <c r="J11" s="26">
        <v>1250</v>
      </c>
      <c r="K11" s="24">
        <f t="shared" si="0"/>
        <v>9072</v>
      </c>
      <c r="L11" s="22">
        <f t="shared" si="1"/>
        <v>756</v>
      </c>
      <c r="M11" s="22">
        <v>756</v>
      </c>
      <c r="N11" s="22">
        <v>756</v>
      </c>
      <c r="O11" s="22">
        <v>756</v>
      </c>
      <c r="P11" s="22">
        <v>756</v>
      </c>
      <c r="Q11" s="22">
        <v>756</v>
      </c>
      <c r="R11" s="22">
        <v>756</v>
      </c>
      <c r="S11" s="22">
        <v>756</v>
      </c>
      <c r="T11" s="22">
        <v>756</v>
      </c>
      <c r="U11" s="22">
        <v>756</v>
      </c>
      <c r="V11" s="22">
        <v>756</v>
      </c>
      <c r="W11" s="22">
        <v>756</v>
      </c>
      <c r="X11" s="22">
        <f t="shared" si="2"/>
        <v>0</v>
      </c>
    </row>
    <row r="12" spans="1:27" ht="13.8">
      <c r="A12" s="7" t="s">
        <v>135</v>
      </c>
      <c r="B12" s="7" t="s">
        <v>165</v>
      </c>
      <c r="C12" s="7"/>
      <c r="D12" s="8" t="s">
        <v>39</v>
      </c>
      <c r="E12" s="9" t="s">
        <v>78</v>
      </c>
      <c r="F12" s="10">
        <v>34739</v>
      </c>
      <c r="G12" s="7" t="s">
        <v>26</v>
      </c>
      <c r="H12" s="11" t="s">
        <v>23</v>
      </c>
      <c r="I12" s="12">
        <v>7822</v>
      </c>
      <c r="J12" s="26">
        <v>1250</v>
      </c>
      <c r="K12" s="24">
        <f t="shared" si="0"/>
        <v>9072</v>
      </c>
      <c r="L12" s="22">
        <f t="shared" si="1"/>
        <v>756</v>
      </c>
      <c r="M12" s="22">
        <v>756</v>
      </c>
      <c r="N12" s="22">
        <v>756</v>
      </c>
      <c r="O12" s="22">
        <v>756</v>
      </c>
      <c r="P12" s="22">
        <v>756</v>
      </c>
      <c r="Q12" s="22">
        <v>756</v>
      </c>
      <c r="R12" s="22">
        <v>756</v>
      </c>
      <c r="S12" s="22">
        <v>756</v>
      </c>
      <c r="T12" s="22">
        <v>756</v>
      </c>
      <c r="U12" s="22">
        <v>756</v>
      </c>
      <c r="V12" s="22">
        <v>756</v>
      </c>
      <c r="W12" s="22">
        <v>756</v>
      </c>
      <c r="X12" s="22">
        <f t="shared" si="2"/>
        <v>0</v>
      </c>
    </row>
    <row r="13" spans="1:27" ht="13.8">
      <c r="A13" s="7" t="s">
        <v>157</v>
      </c>
      <c r="B13" s="7" t="s">
        <v>142</v>
      </c>
      <c r="C13" s="7"/>
      <c r="D13" s="8" t="s">
        <v>39</v>
      </c>
      <c r="E13" s="9" t="s">
        <v>44</v>
      </c>
      <c r="F13" s="10">
        <v>35104</v>
      </c>
      <c r="G13" s="7" t="s">
        <v>26</v>
      </c>
      <c r="H13" s="11" t="s">
        <v>23</v>
      </c>
      <c r="I13" s="12">
        <v>7822</v>
      </c>
      <c r="J13" s="26">
        <v>1250</v>
      </c>
      <c r="K13" s="24">
        <f t="shared" si="0"/>
        <v>9072</v>
      </c>
      <c r="L13" s="22">
        <f t="shared" si="1"/>
        <v>756</v>
      </c>
      <c r="M13" s="22">
        <v>756</v>
      </c>
      <c r="N13" s="22">
        <v>756</v>
      </c>
      <c r="O13" s="22">
        <v>756</v>
      </c>
      <c r="P13" s="22">
        <v>756</v>
      </c>
      <c r="Q13" s="22">
        <v>756</v>
      </c>
      <c r="R13" s="22">
        <v>756</v>
      </c>
      <c r="S13" s="22">
        <v>756</v>
      </c>
      <c r="T13" s="22">
        <v>756</v>
      </c>
      <c r="U13" s="22">
        <v>756</v>
      </c>
      <c r="V13" s="22">
        <v>756</v>
      </c>
      <c r="W13" s="22">
        <v>756</v>
      </c>
      <c r="X13" s="22">
        <f t="shared" si="2"/>
        <v>0</v>
      </c>
    </row>
    <row r="14" spans="1:27" ht="13.8">
      <c r="A14" s="56" t="s">
        <v>199</v>
      </c>
      <c r="B14" s="56" t="s">
        <v>188</v>
      </c>
      <c r="D14" s="13" t="s">
        <v>39</v>
      </c>
      <c r="E14" s="14" t="s">
        <v>104</v>
      </c>
      <c r="F14" s="15">
        <v>36629</v>
      </c>
      <c r="G14" s="16" t="s">
        <v>22</v>
      </c>
      <c r="H14" s="17" t="s">
        <v>23</v>
      </c>
      <c r="I14" s="18">
        <v>7822</v>
      </c>
      <c r="J14" s="26">
        <v>1250</v>
      </c>
      <c r="K14" s="24">
        <f t="shared" si="0"/>
        <v>9072</v>
      </c>
      <c r="L14" s="22">
        <f t="shared" si="1"/>
        <v>756</v>
      </c>
      <c r="M14" s="22">
        <v>756</v>
      </c>
      <c r="N14" s="22">
        <v>756</v>
      </c>
      <c r="O14" s="22">
        <v>756</v>
      </c>
      <c r="P14" s="22">
        <v>756</v>
      </c>
      <c r="Q14" s="22">
        <v>756</v>
      </c>
      <c r="R14" s="22">
        <v>756</v>
      </c>
      <c r="S14" s="22">
        <v>756</v>
      </c>
      <c r="T14" s="22">
        <v>756</v>
      </c>
      <c r="U14" s="22">
        <v>756</v>
      </c>
      <c r="V14" s="22">
        <v>756</v>
      </c>
      <c r="W14" s="22">
        <v>756</v>
      </c>
      <c r="X14" s="22">
        <f t="shared" si="2"/>
        <v>0</v>
      </c>
    </row>
    <row r="15" spans="1:27" s="35" customFormat="1" ht="13.8">
      <c r="A15" s="7" t="s">
        <v>197</v>
      </c>
      <c r="B15" s="7" t="s">
        <v>154</v>
      </c>
      <c r="C15" s="7"/>
      <c r="D15" s="8" t="s">
        <v>39</v>
      </c>
      <c r="E15" s="9" t="s">
        <v>63</v>
      </c>
      <c r="F15" s="10">
        <v>36508</v>
      </c>
      <c r="G15" s="7" t="s">
        <v>22</v>
      </c>
      <c r="H15" s="11" t="s">
        <v>23</v>
      </c>
      <c r="I15" s="12">
        <v>7822</v>
      </c>
      <c r="J15" s="26">
        <v>1250</v>
      </c>
      <c r="K15" s="24">
        <f t="shared" si="0"/>
        <v>9072</v>
      </c>
      <c r="L15" s="22">
        <f t="shared" si="1"/>
        <v>756</v>
      </c>
      <c r="M15" s="22">
        <v>756</v>
      </c>
      <c r="N15" s="22">
        <v>756</v>
      </c>
      <c r="O15" s="22">
        <v>756</v>
      </c>
      <c r="P15" s="22">
        <v>756</v>
      </c>
      <c r="Q15" s="22">
        <v>756</v>
      </c>
      <c r="R15" s="22">
        <v>756</v>
      </c>
      <c r="S15" s="22">
        <v>756</v>
      </c>
      <c r="T15" s="22">
        <v>756</v>
      </c>
      <c r="U15" s="22">
        <v>756</v>
      </c>
      <c r="V15" s="22">
        <v>756</v>
      </c>
      <c r="W15" s="22">
        <v>756</v>
      </c>
      <c r="X15" s="34">
        <f t="shared" si="2"/>
        <v>0</v>
      </c>
      <c r="Y15" s="36">
        <f>+L15</f>
        <v>756</v>
      </c>
      <c r="Z15" s="35">
        <f>+M15/30*15</f>
        <v>378</v>
      </c>
      <c r="AA15" s="36">
        <f>+Y15+Z15</f>
        <v>1134</v>
      </c>
    </row>
    <row r="16" spans="1:27" ht="13.8">
      <c r="A16" s="38" t="s">
        <v>141</v>
      </c>
      <c r="B16" s="38" t="s">
        <v>134</v>
      </c>
      <c r="C16" s="7" t="s">
        <v>228</v>
      </c>
      <c r="D16" s="8" t="s">
        <v>39</v>
      </c>
      <c r="E16" s="9" t="s">
        <v>46</v>
      </c>
      <c r="F16" s="10">
        <v>30762</v>
      </c>
      <c r="G16" s="7" t="s">
        <v>22</v>
      </c>
      <c r="H16" s="11" t="s">
        <v>23</v>
      </c>
      <c r="I16" s="12">
        <v>7822</v>
      </c>
      <c r="J16" s="26">
        <v>1250</v>
      </c>
      <c r="K16" s="24">
        <f t="shared" si="0"/>
        <v>9072</v>
      </c>
      <c r="L16" s="22">
        <f t="shared" si="1"/>
        <v>756</v>
      </c>
      <c r="M16" s="22">
        <v>756</v>
      </c>
      <c r="N16" s="22">
        <v>756</v>
      </c>
      <c r="O16" s="22">
        <v>756</v>
      </c>
      <c r="P16" s="22">
        <v>756</v>
      </c>
      <c r="Q16" s="22">
        <v>756</v>
      </c>
      <c r="R16" s="22">
        <v>756</v>
      </c>
      <c r="S16" s="22">
        <v>756</v>
      </c>
      <c r="T16" s="22">
        <v>756</v>
      </c>
      <c r="U16" s="22">
        <v>756</v>
      </c>
      <c r="V16" s="22">
        <v>756</v>
      </c>
      <c r="W16" s="22">
        <v>756</v>
      </c>
      <c r="X16" s="22">
        <f t="shared" si="2"/>
        <v>0</v>
      </c>
    </row>
    <row r="17" spans="1:24" ht="13.8">
      <c r="A17" s="7" t="s">
        <v>184</v>
      </c>
      <c r="B17" s="7" t="s">
        <v>134</v>
      </c>
      <c r="C17" s="40"/>
      <c r="D17" s="8" t="s">
        <v>39</v>
      </c>
      <c r="E17" s="9" t="s">
        <v>98</v>
      </c>
      <c r="F17" s="10">
        <v>25689</v>
      </c>
      <c r="G17" s="7" t="s">
        <v>26</v>
      </c>
      <c r="H17" s="11" t="s">
        <v>23</v>
      </c>
      <c r="I17" s="12">
        <v>7822</v>
      </c>
      <c r="J17" s="26">
        <v>1250</v>
      </c>
      <c r="K17" s="24">
        <f t="shared" si="0"/>
        <v>9072</v>
      </c>
      <c r="L17" s="22">
        <f t="shared" si="1"/>
        <v>756</v>
      </c>
      <c r="M17" s="22">
        <v>756</v>
      </c>
      <c r="N17" s="22">
        <v>756</v>
      </c>
      <c r="O17" s="22">
        <v>756</v>
      </c>
      <c r="P17" s="22">
        <v>756</v>
      </c>
      <c r="Q17" s="22">
        <v>756</v>
      </c>
      <c r="R17" s="22">
        <v>756</v>
      </c>
      <c r="S17" s="22">
        <v>756</v>
      </c>
      <c r="T17" s="22">
        <v>756</v>
      </c>
      <c r="U17" s="22">
        <v>756</v>
      </c>
      <c r="V17" s="22">
        <v>756</v>
      </c>
      <c r="W17" s="22">
        <v>756</v>
      </c>
      <c r="X17" s="22">
        <f t="shared" si="2"/>
        <v>0</v>
      </c>
    </row>
    <row r="18" spans="1:24" ht="13.8">
      <c r="A18" s="38" t="s">
        <v>191</v>
      </c>
      <c r="B18" s="38" t="s">
        <v>134</v>
      </c>
      <c r="C18" s="40" t="s">
        <v>228</v>
      </c>
      <c r="D18" s="8" t="s">
        <v>20</v>
      </c>
      <c r="E18" s="9" t="s">
        <v>35</v>
      </c>
      <c r="F18" s="10">
        <v>41860</v>
      </c>
      <c r="G18" s="7" t="s">
        <v>26</v>
      </c>
      <c r="H18" s="11" t="s">
        <v>23</v>
      </c>
      <c r="I18" s="12">
        <v>9387</v>
      </c>
      <c r="J18" s="26"/>
      <c r="K18" s="24">
        <f t="shared" si="0"/>
        <v>9387</v>
      </c>
      <c r="L18" s="22">
        <f t="shared" si="1"/>
        <v>782.25</v>
      </c>
      <c r="M18" s="22">
        <v>782.25</v>
      </c>
      <c r="N18" s="22">
        <v>782.25</v>
      </c>
      <c r="O18" s="22">
        <v>782.25</v>
      </c>
      <c r="P18" s="22">
        <v>782.25</v>
      </c>
      <c r="Q18" s="22">
        <v>782.25</v>
      </c>
      <c r="R18" s="22">
        <v>782.25</v>
      </c>
      <c r="S18" s="22">
        <v>782.25</v>
      </c>
      <c r="T18" s="22">
        <v>782.25</v>
      </c>
      <c r="U18" s="22">
        <v>782.25</v>
      </c>
      <c r="V18" s="22">
        <v>782.25</v>
      </c>
      <c r="W18" s="22">
        <v>782.25</v>
      </c>
      <c r="X18" s="22">
        <f t="shared" si="2"/>
        <v>0</v>
      </c>
    </row>
    <row r="19" spans="1:24" ht="13.8">
      <c r="A19" s="38" t="s">
        <v>133</v>
      </c>
      <c r="B19" s="38" t="s">
        <v>134</v>
      </c>
      <c r="C19" s="40" t="s">
        <v>228</v>
      </c>
      <c r="D19" s="8" t="s">
        <v>32</v>
      </c>
      <c r="E19" s="9" t="s">
        <v>33</v>
      </c>
      <c r="F19" s="10">
        <v>29016</v>
      </c>
      <c r="G19" s="7" t="s">
        <v>26</v>
      </c>
      <c r="H19" s="11" t="s">
        <v>23</v>
      </c>
      <c r="I19" s="12">
        <v>9387</v>
      </c>
      <c r="J19" s="26"/>
      <c r="K19" s="24">
        <f t="shared" si="0"/>
        <v>9387</v>
      </c>
      <c r="L19" s="22">
        <f t="shared" si="1"/>
        <v>782.25</v>
      </c>
      <c r="M19" s="22">
        <v>782.25</v>
      </c>
      <c r="N19" s="22">
        <v>782.25</v>
      </c>
      <c r="O19" s="22">
        <v>782.25</v>
      </c>
      <c r="P19" s="22">
        <v>782.25</v>
      </c>
      <c r="Q19" s="22">
        <v>782.25</v>
      </c>
      <c r="R19" s="22">
        <v>782.25</v>
      </c>
      <c r="S19" s="22">
        <v>782.25</v>
      </c>
      <c r="T19" s="22">
        <v>782.25</v>
      </c>
      <c r="U19" s="22">
        <v>782.25</v>
      </c>
      <c r="V19" s="22">
        <v>782.25</v>
      </c>
      <c r="W19" s="22">
        <v>782.25</v>
      </c>
      <c r="X19" s="22">
        <f t="shared" si="2"/>
        <v>0</v>
      </c>
    </row>
    <row r="20" spans="1:24" ht="13.8">
      <c r="A20" s="55" t="s">
        <v>135</v>
      </c>
      <c r="B20" s="55" t="s">
        <v>192</v>
      </c>
      <c r="C20" s="40"/>
      <c r="D20" s="8" t="s">
        <v>32</v>
      </c>
      <c r="E20" s="9" t="s">
        <v>37</v>
      </c>
      <c r="F20" s="10">
        <v>36917</v>
      </c>
      <c r="G20" s="7" t="s">
        <v>26</v>
      </c>
      <c r="H20" s="11" t="s">
        <v>23</v>
      </c>
      <c r="I20" s="12">
        <v>9387</v>
      </c>
      <c r="J20" s="26"/>
      <c r="K20" s="24">
        <f t="shared" si="0"/>
        <v>9387</v>
      </c>
      <c r="L20" s="22">
        <f t="shared" si="1"/>
        <v>782.25</v>
      </c>
      <c r="M20" s="22">
        <v>782.25</v>
      </c>
      <c r="N20" s="22">
        <v>782.25</v>
      </c>
      <c r="O20" s="22">
        <v>782.25</v>
      </c>
      <c r="P20" s="22">
        <v>782.25</v>
      </c>
      <c r="Q20" s="22">
        <v>782.25</v>
      </c>
      <c r="R20" s="22">
        <v>782.25</v>
      </c>
      <c r="S20" s="22">
        <v>782.25</v>
      </c>
      <c r="T20" s="22">
        <v>782.25</v>
      </c>
      <c r="U20" s="22">
        <v>782.25</v>
      </c>
      <c r="V20" s="22">
        <v>782.25</v>
      </c>
      <c r="W20" s="22">
        <v>782.25</v>
      </c>
      <c r="X20" s="22">
        <f t="shared" si="2"/>
        <v>0</v>
      </c>
    </row>
    <row r="21" spans="1:24" ht="13.8">
      <c r="A21" s="7" t="s">
        <v>135</v>
      </c>
      <c r="B21" s="7" t="s">
        <v>152</v>
      </c>
      <c r="C21" s="7"/>
      <c r="D21" s="8" t="s">
        <v>39</v>
      </c>
      <c r="E21" s="9" t="s">
        <v>59</v>
      </c>
      <c r="F21" s="10">
        <v>36768</v>
      </c>
      <c r="G21" s="7" t="s">
        <v>26</v>
      </c>
      <c r="H21" s="11" t="s">
        <v>23</v>
      </c>
      <c r="I21" s="12">
        <v>7822</v>
      </c>
      <c r="J21" s="26">
        <v>1250</v>
      </c>
      <c r="K21" s="24">
        <f t="shared" si="0"/>
        <v>9072</v>
      </c>
      <c r="L21" s="22">
        <f t="shared" si="1"/>
        <v>756</v>
      </c>
      <c r="M21" s="22">
        <v>756</v>
      </c>
      <c r="N21" s="22">
        <v>756</v>
      </c>
      <c r="O21" s="22">
        <v>756</v>
      </c>
      <c r="P21" s="22">
        <v>756</v>
      </c>
      <c r="Q21" s="22">
        <v>756</v>
      </c>
      <c r="R21" s="22">
        <v>756</v>
      </c>
      <c r="S21" s="22">
        <v>756</v>
      </c>
      <c r="T21" s="22">
        <v>756</v>
      </c>
      <c r="U21" s="22">
        <v>756</v>
      </c>
      <c r="V21" s="22">
        <v>756</v>
      </c>
      <c r="W21" s="22">
        <v>756</v>
      </c>
      <c r="X21" s="22">
        <f t="shared" si="2"/>
        <v>0</v>
      </c>
    </row>
    <row r="22" spans="1:24" ht="13.8">
      <c r="A22" s="7" t="s">
        <v>146</v>
      </c>
      <c r="B22" s="7" t="s">
        <v>147</v>
      </c>
      <c r="C22" s="40"/>
      <c r="D22" s="8" t="s">
        <v>39</v>
      </c>
      <c r="E22" s="9" t="s">
        <v>53</v>
      </c>
      <c r="F22" s="10">
        <v>28702</v>
      </c>
      <c r="G22" s="7" t="s">
        <v>26</v>
      </c>
      <c r="H22" s="11" t="s">
        <v>23</v>
      </c>
      <c r="I22" s="12">
        <v>7822</v>
      </c>
      <c r="J22" s="26">
        <v>1250</v>
      </c>
      <c r="K22" s="24">
        <f t="shared" si="0"/>
        <v>9072</v>
      </c>
      <c r="L22" s="22">
        <f t="shared" si="1"/>
        <v>756</v>
      </c>
      <c r="M22" s="22">
        <v>756</v>
      </c>
      <c r="N22" s="22">
        <v>756</v>
      </c>
      <c r="O22" s="22">
        <v>756</v>
      </c>
      <c r="P22" s="22">
        <v>756</v>
      </c>
      <c r="Q22" s="22">
        <v>756</v>
      </c>
      <c r="R22" s="22">
        <v>756</v>
      </c>
      <c r="S22" s="22">
        <v>756</v>
      </c>
      <c r="T22" s="22">
        <v>756</v>
      </c>
      <c r="U22" s="22">
        <v>756</v>
      </c>
      <c r="V22" s="22">
        <v>756</v>
      </c>
      <c r="W22" s="22">
        <v>756</v>
      </c>
      <c r="X22" s="22">
        <f t="shared" si="2"/>
        <v>0</v>
      </c>
    </row>
    <row r="23" spans="1:24" ht="13.8">
      <c r="A23" s="7" t="s">
        <v>139</v>
      </c>
      <c r="B23" s="7" t="s">
        <v>140</v>
      </c>
      <c r="C23" s="7"/>
      <c r="D23" s="8" t="s">
        <v>39</v>
      </c>
      <c r="E23" s="9" t="s">
        <v>44</v>
      </c>
      <c r="F23" s="10">
        <v>34054</v>
      </c>
      <c r="G23" s="7" t="s">
        <v>22</v>
      </c>
      <c r="H23" s="11" t="s">
        <v>23</v>
      </c>
      <c r="I23" s="12">
        <v>7822</v>
      </c>
      <c r="J23" s="26">
        <v>1250</v>
      </c>
      <c r="K23" s="24">
        <f t="shared" si="0"/>
        <v>9072</v>
      </c>
      <c r="L23" s="22">
        <f t="shared" si="1"/>
        <v>756</v>
      </c>
      <c r="M23" s="22">
        <v>756</v>
      </c>
      <c r="N23" s="22">
        <v>756</v>
      </c>
      <c r="O23" s="22">
        <v>756</v>
      </c>
      <c r="P23" s="22">
        <v>756</v>
      </c>
      <c r="Q23" s="22">
        <v>756</v>
      </c>
      <c r="R23" s="22">
        <v>756</v>
      </c>
      <c r="S23" s="22">
        <v>756</v>
      </c>
      <c r="T23" s="22">
        <v>756</v>
      </c>
      <c r="U23" s="22">
        <v>756</v>
      </c>
      <c r="V23" s="22">
        <v>756</v>
      </c>
      <c r="W23" s="22">
        <v>756</v>
      </c>
      <c r="X23" s="22">
        <f t="shared" si="2"/>
        <v>0</v>
      </c>
    </row>
    <row r="24" spans="1:24" ht="13.8">
      <c r="A24" s="38" t="s">
        <v>130</v>
      </c>
      <c r="B24" s="38" t="s">
        <v>131</v>
      </c>
      <c r="C24" s="7"/>
      <c r="D24" s="8" t="s">
        <v>20</v>
      </c>
      <c r="E24" s="9" t="s">
        <v>28</v>
      </c>
      <c r="F24" s="10">
        <v>40355</v>
      </c>
      <c r="G24" s="7" t="s">
        <v>26</v>
      </c>
      <c r="H24" s="11" t="s">
        <v>23</v>
      </c>
      <c r="I24" s="12">
        <v>9387</v>
      </c>
      <c r="J24" s="26"/>
      <c r="K24" s="24">
        <f t="shared" si="0"/>
        <v>9387</v>
      </c>
      <c r="L24" s="22">
        <f t="shared" si="1"/>
        <v>782.25</v>
      </c>
      <c r="M24" s="22">
        <v>782.25</v>
      </c>
      <c r="N24" s="22">
        <v>782.25</v>
      </c>
      <c r="O24" s="22">
        <v>782.25</v>
      </c>
      <c r="P24" s="22">
        <v>782.25</v>
      </c>
      <c r="Q24" s="22">
        <v>782.25</v>
      </c>
      <c r="R24" s="22">
        <v>782.25</v>
      </c>
      <c r="S24" s="22">
        <v>782.25</v>
      </c>
      <c r="T24" s="22">
        <v>782.25</v>
      </c>
      <c r="U24" s="22">
        <v>782.25</v>
      </c>
      <c r="V24" s="22">
        <v>782.25</v>
      </c>
      <c r="W24" s="22">
        <v>782.25</v>
      </c>
      <c r="X24" s="22">
        <f t="shared" si="2"/>
        <v>0</v>
      </c>
    </row>
    <row r="25" spans="1:24" ht="13.8">
      <c r="A25" s="7" t="s">
        <v>193</v>
      </c>
      <c r="B25" s="7" t="s">
        <v>131</v>
      </c>
      <c r="C25" s="7"/>
      <c r="D25" s="8" t="s">
        <v>39</v>
      </c>
      <c r="E25" s="9" t="s">
        <v>48</v>
      </c>
      <c r="F25" s="10">
        <v>36211</v>
      </c>
      <c r="G25" s="7" t="s">
        <v>22</v>
      </c>
      <c r="H25" s="11" t="s">
        <v>23</v>
      </c>
      <c r="I25" s="12">
        <v>7822</v>
      </c>
      <c r="J25" s="26">
        <v>1250</v>
      </c>
      <c r="K25" s="24">
        <f t="shared" si="0"/>
        <v>9072</v>
      </c>
      <c r="L25" s="22">
        <f t="shared" si="1"/>
        <v>756</v>
      </c>
      <c r="M25" s="22">
        <v>756</v>
      </c>
      <c r="N25" s="22">
        <v>756</v>
      </c>
      <c r="O25" s="22">
        <v>756</v>
      </c>
      <c r="P25" s="22">
        <v>756</v>
      </c>
      <c r="Q25" s="22">
        <v>756</v>
      </c>
      <c r="R25" s="22">
        <v>756</v>
      </c>
      <c r="S25" s="22">
        <v>756</v>
      </c>
      <c r="T25" s="22">
        <v>756</v>
      </c>
      <c r="U25" s="22">
        <v>756</v>
      </c>
      <c r="V25" s="22">
        <v>756</v>
      </c>
      <c r="W25" s="22">
        <v>756</v>
      </c>
      <c r="X25" s="22">
        <f t="shared" si="2"/>
        <v>0</v>
      </c>
    </row>
    <row r="26" spans="1:24" ht="13.8">
      <c r="A26" s="38" t="s">
        <v>153</v>
      </c>
      <c r="B26" s="38" t="s">
        <v>131</v>
      </c>
      <c r="C26" s="7" t="s">
        <v>227</v>
      </c>
      <c r="D26" s="8" t="s">
        <v>39</v>
      </c>
      <c r="E26" s="9" t="s">
        <v>61</v>
      </c>
      <c r="F26" s="10">
        <v>30650</v>
      </c>
      <c r="G26" s="7" t="s">
        <v>22</v>
      </c>
      <c r="H26" s="11" t="s">
        <v>23</v>
      </c>
      <c r="I26" s="12">
        <v>7822</v>
      </c>
      <c r="J26" s="26">
        <v>1250</v>
      </c>
      <c r="K26" s="24">
        <f t="shared" si="0"/>
        <v>9072</v>
      </c>
      <c r="L26" s="22">
        <f t="shared" si="1"/>
        <v>756</v>
      </c>
      <c r="M26" s="22">
        <v>756</v>
      </c>
      <c r="N26" s="22">
        <v>756</v>
      </c>
      <c r="O26" s="22">
        <v>756</v>
      </c>
      <c r="P26" s="22">
        <v>756</v>
      </c>
      <c r="Q26" s="22">
        <v>756</v>
      </c>
      <c r="R26" s="22">
        <v>756</v>
      </c>
      <c r="S26" s="22">
        <v>756</v>
      </c>
      <c r="T26" s="22">
        <v>756</v>
      </c>
      <c r="U26" s="22">
        <v>756</v>
      </c>
      <c r="V26" s="22">
        <v>756</v>
      </c>
      <c r="W26" s="22">
        <v>756</v>
      </c>
      <c r="X26" s="22">
        <f t="shared" si="2"/>
        <v>0</v>
      </c>
    </row>
    <row r="27" spans="1:24" ht="13.8">
      <c r="A27" s="38" t="s">
        <v>132</v>
      </c>
      <c r="B27" s="38" t="s">
        <v>131</v>
      </c>
      <c r="C27" s="7"/>
      <c r="D27" s="8" t="s">
        <v>20</v>
      </c>
      <c r="E27" s="9" t="s">
        <v>30</v>
      </c>
      <c r="F27" s="10">
        <v>42618</v>
      </c>
      <c r="G27" s="7" t="s">
        <v>22</v>
      </c>
      <c r="H27" s="11" t="s">
        <v>23</v>
      </c>
      <c r="I27" s="12">
        <v>9387</v>
      </c>
      <c r="J27" s="26"/>
      <c r="K27" s="24">
        <f t="shared" si="0"/>
        <v>9387</v>
      </c>
      <c r="L27" s="22">
        <f t="shared" si="1"/>
        <v>782.25</v>
      </c>
      <c r="M27" s="22">
        <v>782.25</v>
      </c>
      <c r="N27" s="22">
        <v>782.25</v>
      </c>
      <c r="O27" s="22">
        <v>782.25</v>
      </c>
      <c r="P27" s="22">
        <v>782.25</v>
      </c>
      <c r="Q27" s="22">
        <v>782.25</v>
      </c>
      <c r="R27" s="22">
        <v>782.25</v>
      </c>
      <c r="S27" s="22">
        <v>782.25</v>
      </c>
      <c r="T27" s="22">
        <v>782.25</v>
      </c>
      <c r="U27" s="22">
        <v>782.25</v>
      </c>
      <c r="V27" s="22">
        <v>782.25</v>
      </c>
      <c r="W27" s="22">
        <v>782.25</v>
      </c>
      <c r="X27" s="22">
        <f t="shared" si="2"/>
        <v>0</v>
      </c>
    </row>
    <row r="28" spans="1:24" ht="13.8">
      <c r="A28" s="38" t="s">
        <v>128</v>
      </c>
      <c r="B28" s="38" t="s">
        <v>129</v>
      </c>
      <c r="C28" s="7" t="s">
        <v>227</v>
      </c>
      <c r="D28" s="8" t="s">
        <v>20</v>
      </c>
      <c r="E28" s="9" t="s">
        <v>25</v>
      </c>
      <c r="F28" s="10">
        <v>41680</v>
      </c>
      <c r="G28" s="7" t="s">
        <v>26</v>
      </c>
      <c r="H28" s="11" t="s">
        <v>23</v>
      </c>
      <c r="I28" s="12">
        <v>9387</v>
      </c>
      <c r="J28" s="26"/>
      <c r="K28" s="24">
        <f t="shared" si="0"/>
        <v>9387</v>
      </c>
      <c r="L28" s="22">
        <f t="shared" si="1"/>
        <v>782.25</v>
      </c>
      <c r="M28" s="22">
        <v>782.25</v>
      </c>
      <c r="N28" s="22">
        <v>782.25</v>
      </c>
      <c r="O28" s="22">
        <v>782.25</v>
      </c>
      <c r="P28" s="22">
        <v>782.25</v>
      </c>
      <c r="Q28" s="22">
        <v>782.25</v>
      </c>
      <c r="R28" s="22">
        <v>782.25</v>
      </c>
      <c r="S28" s="22">
        <v>782.25</v>
      </c>
      <c r="T28" s="22">
        <v>782.25</v>
      </c>
      <c r="U28" s="22">
        <v>782.25</v>
      </c>
      <c r="V28" s="22">
        <v>782.25</v>
      </c>
      <c r="W28" s="22">
        <v>782.25</v>
      </c>
      <c r="X28" s="22">
        <f t="shared" si="2"/>
        <v>0</v>
      </c>
    </row>
    <row r="29" spans="1:24" ht="13.8">
      <c r="A29" s="38" t="s">
        <v>160</v>
      </c>
      <c r="B29" s="38" t="s">
        <v>129</v>
      </c>
      <c r="C29" s="7" t="s">
        <v>227</v>
      </c>
      <c r="D29" s="8" t="s">
        <v>39</v>
      </c>
      <c r="E29" s="9" t="s">
        <v>72</v>
      </c>
      <c r="F29" s="10">
        <v>31140</v>
      </c>
      <c r="G29" s="7" t="s">
        <v>22</v>
      </c>
      <c r="H29" s="11" t="s">
        <v>23</v>
      </c>
      <c r="I29" s="12">
        <v>7822</v>
      </c>
      <c r="J29" s="26">
        <v>1250</v>
      </c>
      <c r="K29" s="24">
        <f t="shared" si="0"/>
        <v>9072</v>
      </c>
      <c r="L29" s="22">
        <f t="shared" si="1"/>
        <v>756</v>
      </c>
      <c r="M29" s="22">
        <v>756</v>
      </c>
      <c r="N29" s="22">
        <v>756</v>
      </c>
      <c r="O29" s="22">
        <v>756</v>
      </c>
      <c r="P29" s="22">
        <v>756</v>
      </c>
      <c r="Q29" s="22">
        <v>756</v>
      </c>
      <c r="R29" s="22">
        <v>756</v>
      </c>
      <c r="S29" s="22">
        <v>756</v>
      </c>
      <c r="T29" s="22">
        <v>756</v>
      </c>
      <c r="U29" s="22">
        <v>756</v>
      </c>
      <c r="V29" s="22">
        <v>756</v>
      </c>
      <c r="W29" s="22">
        <v>756</v>
      </c>
      <c r="X29" s="22">
        <f t="shared" si="2"/>
        <v>0</v>
      </c>
    </row>
    <row r="30" spans="1:24" ht="13.8">
      <c r="A30" s="7" t="s">
        <v>148</v>
      </c>
      <c r="B30" s="7" t="s">
        <v>189</v>
      </c>
      <c r="C30" s="7"/>
      <c r="D30" s="8" t="s">
        <v>39</v>
      </c>
      <c r="E30" s="9" t="s">
        <v>106</v>
      </c>
      <c r="F30" s="10">
        <v>38245</v>
      </c>
      <c r="G30" s="7" t="s">
        <v>26</v>
      </c>
      <c r="H30" s="11" t="s">
        <v>23</v>
      </c>
      <c r="I30" s="12">
        <v>7822</v>
      </c>
      <c r="J30" s="26">
        <v>1250</v>
      </c>
      <c r="K30" s="24">
        <f t="shared" si="0"/>
        <v>9072</v>
      </c>
      <c r="L30" s="22">
        <f t="shared" si="1"/>
        <v>756</v>
      </c>
      <c r="M30" s="22">
        <v>756</v>
      </c>
      <c r="N30" s="22">
        <v>756</v>
      </c>
      <c r="O30" s="22">
        <v>756</v>
      </c>
      <c r="P30" s="22">
        <v>756</v>
      </c>
      <c r="Q30" s="22">
        <v>756</v>
      </c>
      <c r="R30" s="22">
        <v>756</v>
      </c>
      <c r="S30" s="22">
        <v>756</v>
      </c>
      <c r="T30" s="22">
        <v>756</v>
      </c>
      <c r="U30" s="22">
        <v>756</v>
      </c>
      <c r="V30" s="22">
        <v>756</v>
      </c>
      <c r="W30" s="22">
        <v>756</v>
      </c>
      <c r="X30" s="37">
        <f>+SUM(N30:W30)+M30-428.4</f>
        <v>7887.6</v>
      </c>
    </row>
    <row r="31" spans="1:24" ht="13.8">
      <c r="A31" s="41" t="s">
        <v>194</v>
      </c>
      <c r="B31" s="41" t="s">
        <v>143</v>
      </c>
      <c r="C31" s="39"/>
      <c r="D31" s="8" t="s">
        <v>39</v>
      </c>
      <c r="E31" s="9" t="s">
        <v>49</v>
      </c>
      <c r="F31" s="10">
        <v>37803</v>
      </c>
      <c r="G31" s="7" t="s">
        <v>26</v>
      </c>
      <c r="H31" s="11" t="s">
        <v>23</v>
      </c>
      <c r="I31" s="12">
        <v>7822</v>
      </c>
      <c r="J31" s="26">
        <v>1250</v>
      </c>
      <c r="K31" s="24">
        <f t="shared" si="0"/>
        <v>9072</v>
      </c>
      <c r="L31" s="22">
        <f t="shared" si="1"/>
        <v>756</v>
      </c>
      <c r="M31" s="22">
        <v>756</v>
      </c>
      <c r="N31" s="22">
        <v>756</v>
      </c>
      <c r="O31" s="22">
        <v>756</v>
      </c>
      <c r="P31" s="22">
        <v>756</v>
      </c>
      <c r="Q31" s="22">
        <v>756</v>
      </c>
      <c r="R31" s="22">
        <v>756</v>
      </c>
      <c r="S31" s="22">
        <v>756</v>
      </c>
      <c r="T31" s="22">
        <v>756</v>
      </c>
      <c r="U31" s="22">
        <v>756</v>
      </c>
      <c r="V31" s="22">
        <v>756</v>
      </c>
      <c r="W31" s="22">
        <v>756</v>
      </c>
      <c r="X31" s="22">
        <f t="shared" si="2"/>
        <v>0</v>
      </c>
    </row>
    <row r="32" spans="1:24" ht="13.8">
      <c r="A32" s="38" t="s">
        <v>190</v>
      </c>
      <c r="B32" s="38" t="s">
        <v>127</v>
      </c>
      <c r="C32" s="53" t="s">
        <v>228</v>
      </c>
      <c r="D32" s="54" t="s">
        <v>20</v>
      </c>
      <c r="E32" s="9" t="s">
        <v>21</v>
      </c>
      <c r="F32" s="10">
        <v>44473</v>
      </c>
      <c r="G32" s="7" t="s">
        <v>22</v>
      </c>
      <c r="H32" s="11" t="s">
        <v>23</v>
      </c>
      <c r="I32" s="12">
        <v>9387</v>
      </c>
      <c r="J32" s="26"/>
      <c r="K32" s="24">
        <f t="shared" si="0"/>
        <v>9387</v>
      </c>
      <c r="L32" s="22">
        <f t="shared" si="1"/>
        <v>782.25</v>
      </c>
      <c r="M32" s="22">
        <v>782.25</v>
      </c>
      <c r="N32" s="22">
        <v>782.25</v>
      </c>
      <c r="O32" s="22">
        <v>782.25</v>
      </c>
      <c r="P32" s="22">
        <v>782.25</v>
      </c>
      <c r="Q32" s="22">
        <v>782.25</v>
      </c>
      <c r="R32" s="22">
        <v>782.25</v>
      </c>
      <c r="S32" s="22">
        <v>782.25</v>
      </c>
      <c r="T32" s="22">
        <v>782.25</v>
      </c>
      <c r="U32" s="22">
        <v>782.25</v>
      </c>
      <c r="V32" s="22">
        <v>782.25</v>
      </c>
      <c r="W32" s="22">
        <v>782.25</v>
      </c>
      <c r="X32" s="22">
        <f t="shared" si="2"/>
        <v>0</v>
      </c>
    </row>
    <row r="33" spans="1:24" ht="13.8">
      <c r="A33" s="38" t="s">
        <v>138</v>
      </c>
      <c r="B33" s="38" t="s">
        <v>127</v>
      </c>
      <c r="C33" s="53" t="s">
        <v>228</v>
      </c>
      <c r="D33" s="54" t="s">
        <v>39</v>
      </c>
      <c r="E33" s="9" t="s">
        <v>42</v>
      </c>
      <c r="F33" s="10">
        <v>30866</v>
      </c>
      <c r="G33" s="7" t="s">
        <v>22</v>
      </c>
      <c r="H33" s="11" t="s">
        <v>23</v>
      </c>
      <c r="I33" s="12">
        <v>7822</v>
      </c>
      <c r="J33" s="26">
        <v>1250</v>
      </c>
      <c r="K33" s="24">
        <f t="shared" si="0"/>
        <v>9072</v>
      </c>
      <c r="L33" s="22">
        <f t="shared" si="1"/>
        <v>756</v>
      </c>
      <c r="M33" s="22">
        <v>756</v>
      </c>
      <c r="N33" s="22">
        <v>756</v>
      </c>
      <c r="O33" s="22">
        <v>756</v>
      </c>
      <c r="P33" s="22">
        <v>756</v>
      </c>
      <c r="Q33" s="22">
        <v>756</v>
      </c>
      <c r="R33" s="22">
        <v>756</v>
      </c>
      <c r="S33" s="22">
        <v>756</v>
      </c>
      <c r="T33" s="22">
        <v>756</v>
      </c>
      <c r="U33" s="22">
        <v>756</v>
      </c>
      <c r="V33" s="22">
        <v>756</v>
      </c>
      <c r="W33" s="22">
        <v>756</v>
      </c>
      <c r="X33" s="22">
        <f t="shared" si="2"/>
        <v>0</v>
      </c>
    </row>
    <row r="34" spans="1:24" ht="13.8">
      <c r="A34" s="7" t="s">
        <v>155</v>
      </c>
      <c r="B34" s="7" t="s">
        <v>156</v>
      </c>
      <c r="C34" s="7"/>
      <c r="D34" s="8" t="s">
        <v>39</v>
      </c>
      <c r="E34" s="9" t="s">
        <v>67</v>
      </c>
      <c r="F34" s="10">
        <v>27070</v>
      </c>
      <c r="G34" s="7" t="s">
        <v>26</v>
      </c>
      <c r="H34" s="11" t="s">
        <v>23</v>
      </c>
      <c r="I34" s="12">
        <v>7822</v>
      </c>
      <c r="J34" s="26">
        <v>1250</v>
      </c>
      <c r="K34" s="24">
        <f t="shared" ref="K34:K50" si="3">+I34+J34</f>
        <v>9072</v>
      </c>
      <c r="L34" s="22">
        <f t="shared" ref="L34:L50" si="4">+K34/12</f>
        <v>756</v>
      </c>
      <c r="M34" s="22">
        <v>756</v>
      </c>
      <c r="N34" s="22">
        <v>756</v>
      </c>
      <c r="O34" s="22">
        <v>756</v>
      </c>
      <c r="P34" s="22">
        <v>756</v>
      </c>
      <c r="Q34" s="22">
        <v>756</v>
      </c>
      <c r="R34" s="22">
        <v>756</v>
      </c>
      <c r="S34" s="22">
        <v>756</v>
      </c>
      <c r="T34" s="22">
        <v>756</v>
      </c>
      <c r="U34" s="22">
        <v>756</v>
      </c>
      <c r="V34" s="22">
        <v>756</v>
      </c>
      <c r="W34" s="22">
        <v>756</v>
      </c>
      <c r="X34" s="22">
        <f t="shared" si="2"/>
        <v>0</v>
      </c>
    </row>
    <row r="35" spans="1:24" ht="13.8">
      <c r="A35" s="7" t="s">
        <v>198</v>
      </c>
      <c r="B35" s="7" t="s">
        <v>151</v>
      </c>
      <c r="C35" s="39"/>
      <c r="D35" s="8" t="s">
        <v>39</v>
      </c>
      <c r="E35" s="9" t="s">
        <v>65</v>
      </c>
      <c r="F35" s="10">
        <v>36466</v>
      </c>
      <c r="G35" s="7" t="s">
        <v>26</v>
      </c>
      <c r="H35" s="11" t="s">
        <v>23</v>
      </c>
      <c r="I35" s="12">
        <v>7822</v>
      </c>
      <c r="J35" s="26">
        <v>1250</v>
      </c>
      <c r="K35" s="24">
        <f t="shared" si="3"/>
        <v>9072</v>
      </c>
      <c r="L35" s="22">
        <f t="shared" si="4"/>
        <v>756</v>
      </c>
      <c r="M35" s="22">
        <v>756</v>
      </c>
      <c r="N35" s="22">
        <v>756</v>
      </c>
      <c r="O35" s="22">
        <v>756</v>
      </c>
      <c r="P35" s="22">
        <v>756</v>
      </c>
      <c r="Q35" s="22">
        <v>756</v>
      </c>
      <c r="R35" s="22">
        <v>756</v>
      </c>
      <c r="S35" s="22">
        <v>756</v>
      </c>
      <c r="T35" s="22">
        <v>756</v>
      </c>
      <c r="U35" s="22">
        <v>756</v>
      </c>
      <c r="V35" s="22">
        <v>756</v>
      </c>
      <c r="W35" s="22">
        <v>756</v>
      </c>
      <c r="X35" s="22">
        <f t="shared" si="2"/>
        <v>0</v>
      </c>
    </row>
    <row r="36" spans="1:24" ht="13.8">
      <c r="A36" s="17" t="s">
        <v>196</v>
      </c>
      <c r="B36" s="17" t="s">
        <v>151</v>
      </c>
      <c r="C36" s="42"/>
      <c r="D36" s="13" t="s">
        <v>39</v>
      </c>
      <c r="E36" s="14" t="s">
        <v>57</v>
      </c>
      <c r="F36" s="15">
        <v>38748</v>
      </c>
      <c r="G36" s="16" t="s">
        <v>22</v>
      </c>
      <c r="H36" s="17" t="s">
        <v>23</v>
      </c>
      <c r="I36" s="18">
        <v>7822</v>
      </c>
      <c r="J36" s="26">
        <v>1250</v>
      </c>
      <c r="K36" s="24">
        <f t="shared" si="3"/>
        <v>9072</v>
      </c>
      <c r="L36" s="22">
        <f t="shared" si="4"/>
        <v>756</v>
      </c>
      <c r="M36" s="22">
        <v>756</v>
      </c>
      <c r="N36" s="22">
        <v>756</v>
      </c>
      <c r="O36" s="22">
        <v>756</v>
      </c>
      <c r="P36" s="22">
        <v>756</v>
      </c>
      <c r="Q36" s="22">
        <v>756</v>
      </c>
      <c r="R36" s="22">
        <v>756</v>
      </c>
      <c r="S36" s="22">
        <v>756</v>
      </c>
      <c r="T36" s="22">
        <v>756</v>
      </c>
      <c r="U36" s="22">
        <v>756</v>
      </c>
      <c r="V36" s="22">
        <v>756</v>
      </c>
      <c r="W36" s="22">
        <v>756</v>
      </c>
      <c r="X36" s="22">
        <f t="shared" si="2"/>
        <v>0</v>
      </c>
    </row>
    <row r="37" spans="1:24" ht="13.8">
      <c r="A37" s="7" t="s">
        <v>170</v>
      </c>
      <c r="B37" s="7" t="s">
        <v>171</v>
      </c>
      <c r="C37" s="7"/>
      <c r="D37" s="8" t="s">
        <v>39</v>
      </c>
      <c r="E37" s="9" t="s">
        <v>84</v>
      </c>
      <c r="F37" s="10">
        <v>36075</v>
      </c>
      <c r="G37" s="7" t="s">
        <v>22</v>
      </c>
      <c r="H37" s="11" t="s">
        <v>23</v>
      </c>
      <c r="I37" s="12">
        <v>7822</v>
      </c>
      <c r="J37" s="26">
        <v>1250</v>
      </c>
      <c r="K37" s="24">
        <f t="shared" si="3"/>
        <v>9072</v>
      </c>
      <c r="L37" s="22">
        <f t="shared" si="4"/>
        <v>756</v>
      </c>
      <c r="M37" s="22">
        <v>756</v>
      </c>
      <c r="N37" s="22">
        <v>756</v>
      </c>
      <c r="O37" s="22">
        <v>756</v>
      </c>
      <c r="P37" s="22">
        <v>756</v>
      </c>
      <c r="Q37" s="22">
        <v>756</v>
      </c>
      <c r="R37" s="22">
        <v>756</v>
      </c>
      <c r="S37" s="22">
        <v>756</v>
      </c>
      <c r="T37" s="22">
        <v>756</v>
      </c>
      <c r="U37" s="22">
        <v>756</v>
      </c>
      <c r="V37" s="22">
        <v>756</v>
      </c>
      <c r="W37" s="22">
        <v>756</v>
      </c>
      <c r="X37" s="22">
        <f t="shared" si="2"/>
        <v>0</v>
      </c>
    </row>
    <row r="38" spans="1:24" ht="13.8">
      <c r="A38" s="7" t="s">
        <v>178</v>
      </c>
      <c r="B38" s="7" t="s">
        <v>179</v>
      </c>
      <c r="C38" s="7"/>
      <c r="D38" s="8" t="s">
        <v>39</v>
      </c>
      <c r="E38" s="9" t="s">
        <v>92</v>
      </c>
      <c r="F38" s="10">
        <v>36384</v>
      </c>
      <c r="G38" s="7" t="s">
        <v>22</v>
      </c>
      <c r="H38" s="11" t="s">
        <v>23</v>
      </c>
      <c r="I38" s="12">
        <v>7822</v>
      </c>
      <c r="J38" s="26">
        <v>1250</v>
      </c>
      <c r="K38" s="24">
        <f t="shared" si="3"/>
        <v>9072</v>
      </c>
      <c r="L38" s="22">
        <f t="shared" si="4"/>
        <v>756</v>
      </c>
      <c r="M38" s="22">
        <v>756</v>
      </c>
      <c r="N38" s="22">
        <v>756</v>
      </c>
      <c r="O38" s="22">
        <v>756</v>
      </c>
      <c r="P38" s="22">
        <v>756</v>
      </c>
      <c r="Q38" s="22">
        <v>756</v>
      </c>
      <c r="R38" s="22">
        <v>756</v>
      </c>
      <c r="S38" s="22">
        <v>756</v>
      </c>
      <c r="T38" s="22">
        <v>756</v>
      </c>
      <c r="U38" s="22">
        <v>756</v>
      </c>
      <c r="V38" s="22">
        <v>756</v>
      </c>
      <c r="W38" s="22">
        <v>756</v>
      </c>
      <c r="X38" s="22">
        <f t="shared" si="2"/>
        <v>0</v>
      </c>
    </row>
    <row r="39" spans="1:24" ht="13.8">
      <c r="A39" s="7" t="s">
        <v>163</v>
      </c>
      <c r="B39" s="7" t="s">
        <v>164</v>
      </c>
      <c r="C39" s="7"/>
      <c r="D39" s="8" t="s">
        <v>39</v>
      </c>
      <c r="E39" s="9" t="s">
        <v>76</v>
      </c>
      <c r="F39" s="10">
        <v>26857</v>
      </c>
      <c r="G39" s="7" t="s">
        <v>22</v>
      </c>
      <c r="H39" s="11" t="s">
        <v>23</v>
      </c>
      <c r="I39" s="12">
        <v>7822</v>
      </c>
      <c r="J39" s="26">
        <v>1250</v>
      </c>
      <c r="K39" s="24">
        <f t="shared" si="3"/>
        <v>9072</v>
      </c>
      <c r="L39" s="22">
        <f t="shared" si="4"/>
        <v>756</v>
      </c>
      <c r="M39" s="22">
        <v>756</v>
      </c>
      <c r="N39" s="22">
        <v>756</v>
      </c>
      <c r="O39" s="22">
        <v>756</v>
      </c>
      <c r="P39" s="22">
        <v>756</v>
      </c>
      <c r="Q39" s="22">
        <v>756</v>
      </c>
      <c r="R39" s="22">
        <v>756</v>
      </c>
      <c r="S39" s="22">
        <v>756</v>
      </c>
      <c r="T39" s="22">
        <v>756</v>
      </c>
      <c r="U39" s="22">
        <v>756</v>
      </c>
      <c r="V39" s="22">
        <v>756</v>
      </c>
      <c r="W39" s="22">
        <v>756</v>
      </c>
      <c r="X39" s="22">
        <f t="shared" si="2"/>
        <v>0</v>
      </c>
    </row>
    <row r="40" spans="1:24" ht="13.8">
      <c r="A40" s="7" t="s">
        <v>195</v>
      </c>
      <c r="B40" s="7" t="s">
        <v>149</v>
      </c>
      <c r="C40" s="39"/>
      <c r="D40" s="8" t="s">
        <v>39</v>
      </c>
      <c r="E40" s="9" t="s">
        <v>55</v>
      </c>
      <c r="F40" s="10">
        <v>37019</v>
      </c>
      <c r="G40" s="7" t="s">
        <v>26</v>
      </c>
      <c r="H40" s="11" t="s">
        <v>23</v>
      </c>
      <c r="I40" s="12">
        <v>7822</v>
      </c>
      <c r="J40" s="26">
        <v>1250</v>
      </c>
      <c r="K40" s="24">
        <f t="shared" si="3"/>
        <v>9072</v>
      </c>
      <c r="L40" s="22">
        <f t="shared" si="4"/>
        <v>756</v>
      </c>
      <c r="M40" s="22">
        <v>756</v>
      </c>
      <c r="N40" s="22">
        <v>756</v>
      </c>
      <c r="O40" s="22">
        <v>756</v>
      </c>
      <c r="P40" s="22">
        <v>756</v>
      </c>
      <c r="Q40" s="22">
        <v>756</v>
      </c>
      <c r="R40" s="22">
        <v>756</v>
      </c>
      <c r="S40" s="22">
        <v>756</v>
      </c>
      <c r="T40" s="22">
        <v>756</v>
      </c>
      <c r="U40" s="22">
        <v>756</v>
      </c>
      <c r="V40" s="22">
        <v>756</v>
      </c>
      <c r="W40" s="22">
        <v>756</v>
      </c>
      <c r="X40" s="22">
        <f>+SUM(L40:W40)-L40-(M40/30*20)</f>
        <v>7812</v>
      </c>
    </row>
    <row r="41" spans="1:24" ht="13.8">
      <c r="A41" s="7" t="s">
        <v>172</v>
      </c>
      <c r="B41" s="7" t="s">
        <v>173</v>
      </c>
      <c r="C41" s="7"/>
      <c r="D41" s="8" t="s">
        <v>39</v>
      </c>
      <c r="E41" s="9" t="s">
        <v>86</v>
      </c>
      <c r="F41" s="10">
        <v>32981</v>
      </c>
      <c r="G41" s="7" t="s">
        <v>22</v>
      </c>
      <c r="H41" s="11" t="s">
        <v>23</v>
      </c>
      <c r="I41" s="12">
        <v>7822</v>
      </c>
      <c r="J41" s="26">
        <v>1250</v>
      </c>
      <c r="K41" s="24">
        <f t="shared" si="3"/>
        <v>9072</v>
      </c>
      <c r="L41" s="22">
        <f t="shared" si="4"/>
        <v>756</v>
      </c>
      <c r="M41" s="22">
        <v>756</v>
      </c>
      <c r="N41" s="22">
        <v>756</v>
      </c>
      <c r="O41" s="22">
        <v>756</v>
      </c>
      <c r="P41" s="22">
        <v>756</v>
      </c>
      <c r="Q41" s="22">
        <v>756</v>
      </c>
      <c r="R41" s="22">
        <v>756</v>
      </c>
      <c r="S41" s="22">
        <v>756</v>
      </c>
      <c r="T41" s="22">
        <v>756</v>
      </c>
      <c r="U41" s="22">
        <v>756</v>
      </c>
      <c r="V41" s="22">
        <v>756</v>
      </c>
      <c r="W41" s="22">
        <v>756</v>
      </c>
      <c r="X41" s="22">
        <f t="shared" si="2"/>
        <v>0</v>
      </c>
    </row>
    <row r="42" spans="1:24" ht="13.8">
      <c r="A42" s="7" t="s">
        <v>182</v>
      </c>
      <c r="B42" s="7" t="s">
        <v>183</v>
      </c>
      <c r="C42" s="40"/>
      <c r="D42" s="8" t="s">
        <v>39</v>
      </c>
      <c r="E42" s="9" t="s">
        <v>96</v>
      </c>
      <c r="F42" s="10">
        <v>37017</v>
      </c>
      <c r="G42" s="7" t="s">
        <v>26</v>
      </c>
      <c r="H42" s="11" t="s">
        <v>23</v>
      </c>
      <c r="I42" s="12">
        <v>7822</v>
      </c>
      <c r="J42" s="26">
        <v>1250</v>
      </c>
      <c r="K42" s="24">
        <f t="shared" si="3"/>
        <v>9072</v>
      </c>
      <c r="L42" s="22">
        <f t="shared" si="4"/>
        <v>756</v>
      </c>
      <c r="M42" s="22">
        <v>756</v>
      </c>
      <c r="N42" s="22">
        <v>756</v>
      </c>
      <c r="O42" s="22">
        <v>756</v>
      </c>
      <c r="P42" s="22">
        <v>756</v>
      </c>
      <c r="Q42" s="22">
        <v>756</v>
      </c>
      <c r="R42" s="22">
        <v>756</v>
      </c>
      <c r="S42" s="22">
        <v>756</v>
      </c>
      <c r="T42" s="22">
        <v>756</v>
      </c>
      <c r="U42" s="22">
        <v>756</v>
      </c>
      <c r="V42" s="22">
        <v>756</v>
      </c>
      <c r="W42" s="22">
        <v>756</v>
      </c>
      <c r="X42" s="22">
        <f t="shared" si="2"/>
        <v>0</v>
      </c>
    </row>
    <row r="43" spans="1:24" ht="13.8">
      <c r="A43" s="7" t="s">
        <v>180</v>
      </c>
      <c r="B43" s="7" t="s">
        <v>181</v>
      </c>
      <c r="C43" s="7"/>
      <c r="D43" s="8" t="s">
        <v>39</v>
      </c>
      <c r="E43" s="9" t="s">
        <v>94</v>
      </c>
      <c r="F43" s="10">
        <v>37041</v>
      </c>
      <c r="G43" s="7" t="s">
        <v>26</v>
      </c>
      <c r="H43" s="11" t="s">
        <v>23</v>
      </c>
      <c r="I43" s="12">
        <v>7822</v>
      </c>
      <c r="J43" s="26">
        <v>1250</v>
      </c>
      <c r="K43" s="24">
        <f t="shared" si="3"/>
        <v>9072</v>
      </c>
      <c r="L43" s="22">
        <f t="shared" si="4"/>
        <v>756</v>
      </c>
      <c r="M43" s="22">
        <v>756</v>
      </c>
      <c r="N43" s="22">
        <v>756</v>
      </c>
      <c r="O43" s="22">
        <v>756</v>
      </c>
      <c r="P43" s="22">
        <v>756</v>
      </c>
      <c r="Q43" s="22">
        <v>756</v>
      </c>
      <c r="R43" s="22">
        <v>756</v>
      </c>
      <c r="S43" s="22">
        <v>756</v>
      </c>
      <c r="T43" s="22">
        <v>756</v>
      </c>
      <c r="U43" s="22">
        <v>756</v>
      </c>
      <c r="V43" s="22">
        <v>756</v>
      </c>
      <c r="W43" s="22">
        <v>756</v>
      </c>
      <c r="X43" s="22">
        <f t="shared" si="2"/>
        <v>0</v>
      </c>
    </row>
    <row r="44" spans="1:24">
      <c r="A44" t="s">
        <v>203</v>
      </c>
      <c r="B44" t="s">
        <v>204</v>
      </c>
      <c r="I44">
        <v>0</v>
      </c>
      <c r="J44" s="26">
        <v>1250</v>
      </c>
      <c r="K44" s="24">
        <f t="shared" si="3"/>
        <v>1250</v>
      </c>
      <c r="L44" s="22">
        <f t="shared" si="4"/>
        <v>104.16666666666667</v>
      </c>
      <c r="M44" s="22">
        <v>104.16666666666667</v>
      </c>
      <c r="N44" s="22">
        <v>104.16666666666667</v>
      </c>
      <c r="O44" s="22">
        <v>104.16666666666667</v>
      </c>
      <c r="P44" s="22">
        <v>104.16666666666667</v>
      </c>
      <c r="Q44" s="22">
        <v>104.16666666666667</v>
      </c>
      <c r="R44" s="22">
        <v>104.16666666666667</v>
      </c>
      <c r="S44" s="22">
        <v>104.16666666666667</v>
      </c>
      <c r="T44" s="22">
        <v>104.16666666666667</v>
      </c>
      <c r="U44" s="22">
        <v>104.16666666666667</v>
      </c>
      <c r="V44" s="22">
        <v>104.16666666666667</v>
      </c>
      <c r="W44" s="22">
        <v>104.16666666666667</v>
      </c>
      <c r="X44" s="22">
        <f t="shared" si="2"/>
        <v>0</v>
      </c>
    </row>
    <row r="45" spans="1:24">
      <c r="A45" t="s">
        <v>202</v>
      </c>
      <c r="B45" t="s">
        <v>134</v>
      </c>
      <c r="I45">
        <v>0</v>
      </c>
      <c r="J45" s="26">
        <v>1250</v>
      </c>
      <c r="K45" s="24">
        <f t="shared" si="3"/>
        <v>1250</v>
      </c>
      <c r="L45" s="22">
        <f t="shared" si="4"/>
        <v>104.16666666666667</v>
      </c>
      <c r="M45" s="22">
        <v>104.16666666666667</v>
      </c>
      <c r="N45" s="22">
        <v>104.16666666666667</v>
      </c>
      <c r="O45" s="22">
        <v>104.16666666666667</v>
      </c>
      <c r="P45" s="22">
        <v>104.16666666666667</v>
      </c>
      <c r="Q45" s="22">
        <v>104.16666666666667</v>
      </c>
      <c r="R45" s="22">
        <v>104.16666666666667</v>
      </c>
      <c r="S45" s="22">
        <v>104.16666666666667</v>
      </c>
      <c r="T45" s="22">
        <v>104.16666666666667</v>
      </c>
      <c r="U45" s="22">
        <v>104.16666666666667</v>
      </c>
      <c r="V45" s="22">
        <v>104.16666666666667</v>
      </c>
      <c r="W45" s="22">
        <v>104.16666666666667</v>
      </c>
      <c r="X45" s="22">
        <f t="shared" si="2"/>
        <v>0</v>
      </c>
    </row>
    <row r="46" spans="1:24">
      <c r="A46" t="s">
        <v>210</v>
      </c>
      <c r="B46" t="s">
        <v>211</v>
      </c>
      <c r="I46">
        <v>0</v>
      </c>
      <c r="J46" s="26">
        <v>1250</v>
      </c>
      <c r="K46" s="24">
        <f t="shared" si="3"/>
        <v>1250</v>
      </c>
      <c r="L46" s="22">
        <f t="shared" si="4"/>
        <v>104.16666666666667</v>
      </c>
      <c r="M46" s="22">
        <v>104.16666666666667</v>
      </c>
      <c r="N46" s="22">
        <v>104.16666666666667</v>
      </c>
      <c r="O46" s="22">
        <v>104.16666666666667</v>
      </c>
      <c r="P46" s="22">
        <v>104.16666666666667</v>
      </c>
      <c r="Q46" s="22">
        <v>104.16666666666667</v>
      </c>
      <c r="R46" s="22">
        <v>104.16666666666667</v>
      </c>
      <c r="S46" s="22">
        <v>104.16666666666667</v>
      </c>
      <c r="T46" s="22">
        <v>104.16666666666667</v>
      </c>
      <c r="U46" s="22">
        <v>104.16666666666667</v>
      </c>
      <c r="V46" s="22">
        <v>104.16666666666667</v>
      </c>
      <c r="W46" s="22">
        <v>104.16666666666667</v>
      </c>
      <c r="X46" s="22">
        <f t="shared" si="2"/>
        <v>0</v>
      </c>
    </row>
    <row r="47" spans="1:24">
      <c r="A47" t="s">
        <v>208</v>
      </c>
      <c r="B47" t="s">
        <v>209</v>
      </c>
      <c r="I47">
        <v>0</v>
      </c>
      <c r="J47" s="26">
        <v>1250</v>
      </c>
      <c r="K47" s="24">
        <f t="shared" si="3"/>
        <v>1250</v>
      </c>
      <c r="L47" s="22">
        <f t="shared" si="4"/>
        <v>104.16666666666667</v>
      </c>
      <c r="M47" s="22">
        <v>104.16666666666667</v>
      </c>
      <c r="N47" s="22">
        <v>104.16666666666667</v>
      </c>
      <c r="O47" s="22">
        <v>104.16666666666667</v>
      </c>
      <c r="P47" s="22">
        <v>104.16666666666667</v>
      </c>
      <c r="Q47" s="22">
        <v>104.16666666666667</v>
      </c>
      <c r="R47" s="22">
        <v>104.16666666666667</v>
      </c>
      <c r="S47" s="22">
        <v>104.16666666666667</v>
      </c>
      <c r="T47" s="22">
        <v>104.16666666666667</v>
      </c>
      <c r="U47" s="22">
        <v>104.16666666666667</v>
      </c>
      <c r="V47" s="22">
        <v>104.16666666666667</v>
      </c>
      <c r="W47" s="22">
        <v>104.16666666666667</v>
      </c>
      <c r="X47" s="22">
        <f t="shared" si="2"/>
        <v>0</v>
      </c>
    </row>
    <row r="48" spans="1:24">
      <c r="A48" t="s">
        <v>205</v>
      </c>
      <c r="B48" t="s">
        <v>206</v>
      </c>
      <c r="I48">
        <v>0</v>
      </c>
      <c r="J48" s="26">
        <v>1250</v>
      </c>
      <c r="K48" s="24">
        <f t="shared" si="3"/>
        <v>1250</v>
      </c>
      <c r="L48" s="22">
        <f t="shared" si="4"/>
        <v>104.16666666666667</v>
      </c>
      <c r="M48" s="22">
        <v>104.16666666666667</v>
      </c>
      <c r="N48" s="22">
        <v>104.16666666666667</v>
      </c>
      <c r="O48" s="22">
        <v>104.16666666666667</v>
      </c>
      <c r="P48" s="22">
        <v>104.16666666666667</v>
      </c>
      <c r="Q48" s="22">
        <v>104.16666666666667</v>
      </c>
      <c r="R48" s="22">
        <v>104.16666666666667</v>
      </c>
      <c r="S48" s="22">
        <v>104.16666666666667</v>
      </c>
      <c r="T48" s="22">
        <v>104.16666666666667</v>
      </c>
      <c r="U48" s="22">
        <v>104.16666666666667</v>
      </c>
      <c r="V48" s="22">
        <v>104.16666666666667</v>
      </c>
      <c r="W48" s="22">
        <v>104.16666666666667</v>
      </c>
      <c r="X48" s="22">
        <f t="shared" si="2"/>
        <v>0</v>
      </c>
    </row>
    <row r="49" spans="1:24">
      <c r="A49" t="s">
        <v>150</v>
      </c>
      <c r="B49" t="s">
        <v>207</v>
      </c>
      <c r="I49">
        <v>0</v>
      </c>
      <c r="J49" s="26">
        <v>1250</v>
      </c>
      <c r="K49" s="24">
        <f t="shared" si="3"/>
        <v>1250</v>
      </c>
      <c r="L49" s="22">
        <f t="shared" si="4"/>
        <v>104.16666666666667</v>
      </c>
      <c r="M49" s="22">
        <v>104.16666666666667</v>
      </c>
      <c r="N49" s="22">
        <v>104.16666666666667</v>
      </c>
      <c r="O49" s="22">
        <v>104.16666666666667</v>
      </c>
      <c r="P49" s="22">
        <v>104.16666666666667</v>
      </c>
      <c r="Q49" s="22">
        <v>104.16666666666667</v>
      </c>
      <c r="R49" s="22">
        <v>104.16666666666667</v>
      </c>
      <c r="S49" s="22">
        <v>104.16666666666667</v>
      </c>
      <c r="T49" s="22">
        <v>104.16666666666667</v>
      </c>
      <c r="U49" s="22">
        <v>104.16666666666667</v>
      </c>
      <c r="V49" s="22">
        <v>104.16666666666667</v>
      </c>
      <c r="W49" s="22">
        <v>104.16666666666667</v>
      </c>
      <c r="X49" s="22">
        <f t="shared" si="2"/>
        <v>0</v>
      </c>
    </row>
    <row r="50" spans="1:24">
      <c r="A50" t="s">
        <v>212</v>
      </c>
      <c r="I50">
        <v>0</v>
      </c>
      <c r="J50" s="26">
        <v>1250</v>
      </c>
      <c r="K50" s="24">
        <f t="shared" si="3"/>
        <v>1250</v>
      </c>
      <c r="L50" s="22">
        <f t="shared" si="4"/>
        <v>104.16666666666667</v>
      </c>
      <c r="M50" s="22">
        <v>104.16666666666667</v>
      </c>
      <c r="N50" s="22">
        <v>104.16666666666667</v>
      </c>
      <c r="O50" s="22">
        <v>104.16666666666667</v>
      </c>
      <c r="P50" s="22">
        <v>104.16666666666667</v>
      </c>
      <c r="Q50" s="22">
        <v>104.16666666666667</v>
      </c>
      <c r="R50" s="22">
        <v>104.16666666666667</v>
      </c>
      <c r="S50" s="22">
        <v>104.16666666666667</v>
      </c>
      <c r="T50" s="22">
        <v>104.16666666666667</v>
      </c>
      <c r="U50" s="22">
        <v>104.16666666666667</v>
      </c>
      <c r="V50" s="22">
        <v>104.16666666666667</v>
      </c>
      <c r="W50" s="22">
        <v>104.16666666666667</v>
      </c>
      <c r="X50" s="22">
        <f t="shared" si="2"/>
        <v>0</v>
      </c>
    </row>
    <row r="52" spans="1:24">
      <c r="I52" s="23">
        <f>SUM(I2:I51)</f>
        <v>339479</v>
      </c>
      <c r="J52" s="22">
        <f>SUM(J2:J51)</f>
        <v>52500</v>
      </c>
    </row>
    <row r="53" spans="1:24">
      <c r="M53" s="22">
        <f>+L40+M51</f>
        <v>756</v>
      </c>
    </row>
  </sheetData>
  <autoFilter ref="A1:W50">
    <sortState ref="A2:W50">
      <sortCondition ref="H1:H50"/>
    </sortState>
  </autoFilter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68"/>
  <sheetViews>
    <sheetView tabSelected="1" zoomScale="70" zoomScaleNormal="70" workbookViewId="0">
      <pane xSplit="7" ySplit="12" topLeftCell="H53" activePane="bottomRight" state="frozen"/>
      <selection pane="topRight" activeCell="H1" sqref="H1"/>
      <selection pane="bottomLeft" activeCell="A13" sqref="A13"/>
      <selection pane="bottomRight" activeCell="E57" sqref="E57"/>
    </sheetView>
  </sheetViews>
  <sheetFormatPr defaultColWidth="21" defaultRowHeight="15"/>
  <cols>
    <col min="1" max="1" width="21.44140625" customWidth="1"/>
    <col min="2" max="2" width="16.77734375" style="63" customWidth="1"/>
    <col min="3" max="3" width="21.44140625" customWidth="1"/>
    <col min="4" max="8" width="21" customWidth="1"/>
    <col min="9" max="9" width="21" style="80" customWidth="1"/>
    <col min="10" max="10" width="21" style="81" customWidth="1"/>
    <col min="11" max="11" width="12.6640625" style="24" customWidth="1"/>
    <col min="12" max="12" width="13.33203125" style="22" bestFit="1" customWidth="1"/>
    <col min="13" max="13" width="12.44140625" style="22" bestFit="1" customWidth="1"/>
    <col min="14" max="15" width="11.109375" style="22" bestFit="1" customWidth="1"/>
    <col min="16" max="22" width="21" style="22" customWidth="1"/>
    <col min="23" max="23" width="10.77734375" style="22" customWidth="1"/>
  </cols>
  <sheetData>
    <row r="1" spans="1:23" ht="40.799999999999997">
      <c r="A1" s="5" t="s">
        <v>125</v>
      </c>
      <c r="B1" s="5" t="s">
        <v>126</v>
      </c>
      <c r="C1" s="5" t="s">
        <v>200</v>
      </c>
      <c r="D1" s="5" t="s">
        <v>14</v>
      </c>
      <c r="E1" s="20" t="s">
        <v>124</v>
      </c>
      <c r="F1" s="6" t="s">
        <v>15</v>
      </c>
      <c r="G1" s="5" t="s">
        <v>16</v>
      </c>
      <c r="H1" s="5" t="s">
        <v>17</v>
      </c>
      <c r="I1" s="69" t="s">
        <v>230</v>
      </c>
      <c r="J1" s="70" t="s">
        <v>201</v>
      </c>
      <c r="K1" s="24" t="s">
        <v>213</v>
      </c>
      <c r="L1" s="22" t="s">
        <v>214</v>
      </c>
      <c r="M1" s="22" t="s">
        <v>215</v>
      </c>
      <c r="N1" s="22" t="s">
        <v>216</v>
      </c>
      <c r="O1" s="22" t="s">
        <v>217</v>
      </c>
      <c r="P1" s="22" t="s">
        <v>218</v>
      </c>
      <c r="Q1" s="22" t="s">
        <v>219</v>
      </c>
      <c r="R1" s="22" t="s">
        <v>220</v>
      </c>
      <c r="S1" s="22" t="s">
        <v>221</v>
      </c>
      <c r="T1" s="22" t="s">
        <v>222</v>
      </c>
      <c r="U1" s="22" t="s">
        <v>223</v>
      </c>
      <c r="V1" s="22" t="s">
        <v>224</v>
      </c>
      <c r="W1" s="22" t="s">
        <v>225</v>
      </c>
    </row>
    <row r="2" spans="1:23" s="35" customFormat="1" ht="20.399999999999999">
      <c r="A2" s="27" t="s">
        <v>166</v>
      </c>
      <c r="B2" s="27" t="s">
        <v>167</v>
      </c>
      <c r="C2" s="47" t="s">
        <v>227</v>
      </c>
      <c r="D2" s="28" t="s">
        <v>39</v>
      </c>
      <c r="E2" s="29" t="s">
        <v>80</v>
      </c>
      <c r="F2" s="30">
        <v>35838</v>
      </c>
      <c r="G2" s="27" t="s">
        <v>22</v>
      </c>
      <c r="H2" s="31" t="s">
        <v>23</v>
      </c>
      <c r="I2" s="71">
        <v>7822</v>
      </c>
      <c r="J2" s="72">
        <v>1250</v>
      </c>
      <c r="K2" s="34">
        <f t="shared" ref="K2:K41" si="0">+I2+J2</f>
        <v>9072</v>
      </c>
      <c r="L2" s="34">
        <f t="shared" ref="L2:L41" si="1">+K2/12</f>
        <v>756</v>
      </c>
      <c r="M2" s="34">
        <v>756</v>
      </c>
      <c r="N2" s="34">
        <v>756</v>
      </c>
      <c r="O2" s="34">
        <v>756</v>
      </c>
      <c r="P2" s="34">
        <v>756</v>
      </c>
      <c r="Q2" s="34">
        <v>756</v>
      </c>
      <c r="R2" s="34">
        <v>756</v>
      </c>
      <c r="S2" s="34">
        <v>756</v>
      </c>
      <c r="T2" s="34">
        <v>756</v>
      </c>
      <c r="U2" s="34">
        <v>756</v>
      </c>
      <c r="V2" s="34">
        <v>756</v>
      </c>
      <c r="W2" s="34">
        <v>756</v>
      </c>
    </row>
    <row r="3" spans="1:23" ht="20.399999999999999">
      <c r="A3" s="7" t="s">
        <v>158</v>
      </c>
      <c r="B3" s="7" t="s">
        <v>159</v>
      </c>
      <c r="C3" s="7" t="s">
        <v>227</v>
      </c>
      <c r="D3" s="8" t="s">
        <v>39</v>
      </c>
      <c r="E3" s="9" t="s">
        <v>70</v>
      </c>
      <c r="F3" s="10">
        <v>33303</v>
      </c>
      <c r="G3" s="7" t="s">
        <v>22</v>
      </c>
      <c r="H3" s="11" t="s">
        <v>23</v>
      </c>
      <c r="I3" s="73">
        <v>7822</v>
      </c>
      <c r="J3" s="74">
        <v>1250</v>
      </c>
      <c r="K3" s="24">
        <f>+I3+J3</f>
        <v>9072</v>
      </c>
      <c r="L3" s="22">
        <f t="shared" si="1"/>
        <v>756</v>
      </c>
      <c r="M3" s="22">
        <v>756</v>
      </c>
      <c r="N3" s="22">
        <v>756</v>
      </c>
      <c r="O3" s="22">
        <v>756</v>
      </c>
      <c r="P3" s="22">
        <v>756</v>
      </c>
      <c r="Q3" s="22">
        <v>756</v>
      </c>
      <c r="R3" s="22">
        <v>756</v>
      </c>
      <c r="S3" s="22">
        <v>756</v>
      </c>
      <c r="T3" s="22">
        <v>756</v>
      </c>
      <c r="U3" s="22">
        <v>756</v>
      </c>
      <c r="V3" s="22">
        <v>756</v>
      </c>
      <c r="W3" s="22">
        <v>756</v>
      </c>
    </row>
    <row r="4" spans="1:23" ht="20.399999999999999">
      <c r="A4" s="7" t="s">
        <v>198</v>
      </c>
      <c r="B4" s="7" t="s">
        <v>151</v>
      </c>
      <c r="C4" s="7" t="s">
        <v>227</v>
      </c>
      <c r="D4" s="8" t="s">
        <v>39</v>
      </c>
      <c r="E4" s="9" t="s">
        <v>65</v>
      </c>
      <c r="F4" s="10">
        <v>36466</v>
      </c>
      <c r="G4" s="7" t="s">
        <v>26</v>
      </c>
      <c r="H4" s="11" t="s">
        <v>23</v>
      </c>
      <c r="I4" s="73">
        <v>7822</v>
      </c>
      <c r="J4" s="74">
        <v>1250</v>
      </c>
      <c r="K4" s="24">
        <f t="shared" si="0"/>
        <v>9072</v>
      </c>
      <c r="L4" s="22">
        <f t="shared" si="1"/>
        <v>756</v>
      </c>
      <c r="M4" s="22">
        <v>756</v>
      </c>
      <c r="N4" s="22">
        <v>756</v>
      </c>
      <c r="O4" s="22">
        <v>756</v>
      </c>
      <c r="P4" s="22">
        <v>756</v>
      </c>
      <c r="Q4" s="22">
        <v>756</v>
      </c>
      <c r="R4" s="22">
        <v>756</v>
      </c>
      <c r="S4" s="22">
        <v>756</v>
      </c>
      <c r="T4" s="22">
        <v>756</v>
      </c>
      <c r="U4" s="22">
        <v>756</v>
      </c>
      <c r="V4" s="22">
        <v>756</v>
      </c>
      <c r="W4" s="22">
        <v>756</v>
      </c>
    </row>
    <row r="5" spans="1:23" ht="20.399999999999999">
      <c r="A5" s="7" t="s">
        <v>168</v>
      </c>
      <c r="B5" s="7" t="s">
        <v>169</v>
      </c>
      <c r="C5" s="7" t="s">
        <v>227</v>
      </c>
      <c r="D5" s="8" t="s">
        <v>39</v>
      </c>
      <c r="E5" s="9" t="s">
        <v>82</v>
      </c>
      <c r="F5" s="10">
        <v>30330</v>
      </c>
      <c r="G5" s="7" t="s">
        <v>22</v>
      </c>
      <c r="H5" s="11" t="s">
        <v>23</v>
      </c>
      <c r="I5" s="73">
        <v>7822</v>
      </c>
      <c r="J5" s="74">
        <v>1250</v>
      </c>
      <c r="K5" s="24">
        <f t="shared" si="0"/>
        <v>9072</v>
      </c>
      <c r="L5" s="22">
        <f t="shared" si="1"/>
        <v>756</v>
      </c>
      <c r="M5" s="22">
        <v>756</v>
      </c>
      <c r="N5" s="22">
        <v>756</v>
      </c>
      <c r="O5" s="22">
        <v>756</v>
      </c>
      <c r="P5" s="22">
        <v>756</v>
      </c>
      <c r="Q5" s="22">
        <v>756</v>
      </c>
      <c r="R5" s="22">
        <v>756</v>
      </c>
      <c r="S5" s="22">
        <v>756</v>
      </c>
      <c r="T5" s="22">
        <v>756</v>
      </c>
      <c r="U5" s="22">
        <v>756</v>
      </c>
      <c r="V5" s="22">
        <v>756</v>
      </c>
      <c r="W5" s="22">
        <v>756</v>
      </c>
    </row>
    <row r="6" spans="1:23" ht="20.399999999999999">
      <c r="A6" s="39" t="s">
        <v>203</v>
      </c>
      <c r="B6" s="61" t="s">
        <v>204</v>
      </c>
      <c r="C6" s="7" t="s">
        <v>227</v>
      </c>
      <c r="D6" s="39"/>
      <c r="E6" s="39"/>
      <c r="F6" s="39"/>
      <c r="G6" s="39"/>
      <c r="H6" s="52" t="s">
        <v>229</v>
      </c>
      <c r="I6" s="75">
        <v>0</v>
      </c>
      <c r="J6" s="74">
        <v>1250</v>
      </c>
      <c r="K6" s="24">
        <f t="shared" si="0"/>
        <v>1250</v>
      </c>
      <c r="L6" s="22">
        <f t="shared" si="1"/>
        <v>104.16666666666667</v>
      </c>
      <c r="M6" s="22">
        <v>104.16666666666667</v>
      </c>
      <c r="N6" s="22">
        <v>104.16666666666667</v>
      </c>
      <c r="O6" s="22">
        <v>104.16666666666667</v>
      </c>
      <c r="P6" s="22">
        <v>104.16666666666667</v>
      </c>
      <c r="Q6" s="22">
        <v>104.16666666666667</v>
      </c>
      <c r="R6" s="22">
        <v>104.16666666666667</v>
      </c>
      <c r="S6" s="22">
        <v>104.16666666666667</v>
      </c>
      <c r="T6" s="22">
        <v>104.16666666666667</v>
      </c>
      <c r="U6" s="22">
        <v>104.16666666666667</v>
      </c>
      <c r="V6" s="22">
        <v>104.16666666666667</v>
      </c>
      <c r="W6" s="22">
        <v>104.16666666666667</v>
      </c>
    </row>
    <row r="7" spans="1:23" ht="20.399999999999999">
      <c r="A7" s="11" t="s">
        <v>196</v>
      </c>
      <c r="B7" s="7" t="s">
        <v>151</v>
      </c>
      <c r="C7" s="40" t="s">
        <v>227</v>
      </c>
      <c r="D7" s="8" t="s">
        <v>39</v>
      </c>
      <c r="E7" s="9" t="s">
        <v>57</v>
      </c>
      <c r="F7" s="10">
        <v>38748</v>
      </c>
      <c r="G7" s="7" t="s">
        <v>22</v>
      </c>
      <c r="H7" s="11" t="s">
        <v>23</v>
      </c>
      <c r="I7" s="73">
        <v>7822</v>
      </c>
      <c r="J7" s="74">
        <v>1250</v>
      </c>
      <c r="K7" s="24">
        <f t="shared" si="0"/>
        <v>9072</v>
      </c>
      <c r="L7" s="22">
        <f t="shared" si="1"/>
        <v>756</v>
      </c>
      <c r="M7" s="22">
        <v>756</v>
      </c>
      <c r="N7" s="22">
        <v>756</v>
      </c>
      <c r="O7" s="22">
        <v>756</v>
      </c>
      <c r="P7" s="22">
        <v>756</v>
      </c>
      <c r="Q7" s="22">
        <v>756</v>
      </c>
      <c r="R7" s="22">
        <v>756</v>
      </c>
      <c r="S7" s="22">
        <v>756</v>
      </c>
      <c r="T7" s="22">
        <v>756</v>
      </c>
      <c r="U7" s="22">
        <v>756</v>
      </c>
      <c r="V7" s="22">
        <v>756</v>
      </c>
      <c r="W7" s="22">
        <v>756</v>
      </c>
    </row>
    <row r="8" spans="1:23" ht="20.399999999999999">
      <c r="A8" s="7" t="s">
        <v>136</v>
      </c>
      <c r="B8" s="7" t="s">
        <v>137</v>
      </c>
      <c r="C8" s="7" t="s">
        <v>227</v>
      </c>
      <c r="D8" s="8" t="s">
        <v>39</v>
      </c>
      <c r="E8" s="9" t="s">
        <v>40</v>
      </c>
      <c r="F8" s="10">
        <v>24958</v>
      </c>
      <c r="G8" s="7" t="s">
        <v>22</v>
      </c>
      <c r="H8" s="11" t="s">
        <v>23</v>
      </c>
      <c r="I8" s="73">
        <v>7822</v>
      </c>
      <c r="J8" s="74">
        <v>1250</v>
      </c>
      <c r="K8" s="24">
        <f t="shared" si="0"/>
        <v>9072</v>
      </c>
      <c r="L8" s="22">
        <f t="shared" si="1"/>
        <v>756</v>
      </c>
      <c r="M8" s="22">
        <v>756</v>
      </c>
      <c r="N8" s="22">
        <v>756</v>
      </c>
      <c r="O8" s="22">
        <v>756</v>
      </c>
      <c r="P8" s="22">
        <v>756</v>
      </c>
      <c r="Q8" s="22">
        <v>756</v>
      </c>
      <c r="R8" s="22">
        <v>756</v>
      </c>
      <c r="S8" s="22">
        <v>756</v>
      </c>
      <c r="T8" s="22">
        <v>756</v>
      </c>
      <c r="U8" s="22">
        <v>756</v>
      </c>
      <c r="V8" s="22">
        <v>756</v>
      </c>
      <c r="W8" s="22">
        <v>756</v>
      </c>
    </row>
    <row r="9" spans="1:23" ht="20.399999999999999">
      <c r="A9" s="55" t="s">
        <v>199</v>
      </c>
      <c r="B9" s="55" t="s">
        <v>188</v>
      </c>
      <c r="C9" s="7" t="s">
        <v>227</v>
      </c>
      <c r="D9" s="57" t="s">
        <v>39</v>
      </c>
      <c r="E9" s="58" t="s">
        <v>104</v>
      </c>
      <c r="F9" s="59">
        <v>36629</v>
      </c>
      <c r="G9" s="55" t="s">
        <v>22</v>
      </c>
      <c r="H9" s="60" t="s">
        <v>23</v>
      </c>
      <c r="I9" s="76">
        <f>9387+7822</f>
        <v>17209</v>
      </c>
      <c r="J9" s="74">
        <v>1250</v>
      </c>
      <c r="K9" s="24">
        <f t="shared" si="0"/>
        <v>18459</v>
      </c>
      <c r="L9" s="22">
        <f t="shared" si="1"/>
        <v>1538.25</v>
      </c>
      <c r="M9" s="22">
        <v>1538.25</v>
      </c>
      <c r="N9" s="22">
        <v>1538.25</v>
      </c>
      <c r="O9" s="22">
        <v>1538.25</v>
      </c>
      <c r="P9" s="22">
        <v>1538.25</v>
      </c>
      <c r="Q9" s="22">
        <v>1538.25</v>
      </c>
      <c r="R9" s="22">
        <v>1538.25</v>
      </c>
      <c r="S9" s="22">
        <v>1538.25</v>
      </c>
      <c r="T9" s="22">
        <v>1538.25</v>
      </c>
      <c r="U9" s="22">
        <v>1538.25</v>
      </c>
      <c r="V9" s="22">
        <v>1538.25</v>
      </c>
      <c r="W9" s="22">
        <v>1538.25</v>
      </c>
    </row>
    <row r="10" spans="1:23" ht="20.399999999999999">
      <c r="A10" s="7" t="s">
        <v>176</v>
      </c>
      <c r="B10" s="7" t="s">
        <v>177</v>
      </c>
      <c r="C10" s="7" t="s">
        <v>227</v>
      </c>
      <c r="D10" s="8" t="s">
        <v>39</v>
      </c>
      <c r="E10" s="9" t="s">
        <v>90</v>
      </c>
      <c r="F10" s="10">
        <v>37162</v>
      </c>
      <c r="G10" s="7" t="s">
        <v>26</v>
      </c>
      <c r="H10" s="11" t="s">
        <v>23</v>
      </c>
      <c r="I10" s="73">
        <v>7822</v>
      </c>
      <c r="J10" s="74">
        <v>1250</v>
      </c>
      <c r="K10" s="24">
        <f t="shared" si="0"/>
        <v>9072</v>
      </c>
      <c r="L10" s="22">
        <f t="shared" si="1"/>
        <v>756</v>
      </c>
      <c r="M10" s="22">
        <v>756</v>
      </c>
      <c r="N10" s="22">
        <v>756</v>
      </c>
      <c r="O10" s="22">
        <v>756</v>
      </c>
      <c r="P10" s="22">
        <v>756</v>
      </c>
      <c r="Q10" s="22">
        <v>756</v>
      </c>
      <c r="R10" s="22">
        <v>756</v>
      </c>
      <c r="S10" s="22">
        <v>756</v>
      </c>
      <c r="T10" s="22">
        <v>756</v>
      </c>
      <c r="U10" s="22">
        <v>756</v>
      </c>
      <c r="V10" s="22">
        <v>756</v>
      </c>
      <c r="W10" s="22">
        <v>756</v>
      </c>
    </row>
    <row r="11" spans="1:23" ht="20.399999999999999">
      <c r="A11" s="55" t="s">
        <v>160</v>
      </c>
      <c r="B11" s="55" t="s">
        <v>129</v>
      </c>
      <c r="C11" s="55" t="s">
        <v>227</v>
      </c>
      <c r="D11" s="57" t="s">
        <v>39</v>
      </c>
      <c r="E11" s="58" t="s">
        <v>72</v>
      </c>
      <c r="F11" s="59">
        <v>31140</v>
      </c>
      <c r="G11" s="55" t="s">
        <v>22</v>
      </c>
      <c r="H11" s="60" t="s">
        <v>23</v>
      </c>
      <c r="I11" s="76">
        <f>9387+7822</f>
        <v>17209</v>
      </c>
      <c r="J11" s="74">
        <v>1250</v>
      </c>
      <c r="K11" s="24">
        <f t="shared" si="0"/>
        <v>18459</v>
      </c>
      <c r="L11" s="22">
        <f t="shared" si="1"/>
        <v>1538.25</v>
      </c>
      <c r="M11" s="22">
        <v>1538.25</v>
      </c>
      <c r="N11" s="22">
        <v>1538.25</v>
      </c>
      <c r="O11" s="22">
        <v>1538.25</v>
      </c>
      <c r="P11" s="22">
        <v>1538.25</v>
      </c>
      <c r="Q11" s="22">
        <v>1538.25</v>
      </c>
      <c r="R11" s="22">
        <v>1538.25</v>
      </c>
      <c r="S11" s="22">
        <v>1538.25</v>
      </c>
      <c r="T11" s="22">
        <v>1538.25</v>
      </c>
      <c r="U11" s="22">
        <v>1538.25</v>
      </c>
      <c r="V11" s="22">
        <v>1538.25</v>
      </c>
      <c r="W11" s="22">
        <v>1538.25</v>
      </c>
    </row>
    <row r="12" spans="1:23" ht="20.399999999999999">
      <c r="A12" s="39" t="s">
        <v>202</v>
      </c>
      <c r="B12" s="61" t="s">
        <v>134</v>
      </c>
      <c r="C12" s="7" t="s">
        <v>227</v>
      </c>
      <c r="D12" s="39"/>
      <c r="E12" s="39"/>
      <c r="F12" s="39"/>
      <c r="G12" s="39"/>
      <c r="H12" s="52" t="s">
        <v>229</v>
      </c>
      <c r="I12" s="75">
        <v>0</v>
      </c>
      <c r="J12" s="74">
        <v>1250</v>
      </c>
      <c r="K12" s="24">
        <f t="shared" si="0"/>
        <v>1250</v>
      </c>
      <c r="L12" s="22">
        <f t="shared" si="1"/>
        <v>104.16666666666667</v>
      </c>
      <c r="M12" s="22">
        <v>104.16666666666667</v>
      </c>
      <c r="N12" s="22">
        <v>104.16666666666667</v>
      </c>
      <c r="O12" s="22">
        <v>104.16666666666667</v>
      </c>
      <c r="P12" s="22">
        <v>104.16666666666667</v>
      </c>
      <c r="Q12" s="22">
        <v>104.16666666666667</v>
      </c>
      <c r="R12" s="22">
        <v>104.16666666666667</v>
      </c>
      <c r="S12" s="22">
        <v>104.16666666666667</v>
      </c>
      <c r="T12" s="22">
        <v>104.16666666666667</v>
      </c>
      <c r="U12" s="22">
        <v>104.16666666666667</v>
      </c>
      <c r="V12" s="22">
        <v>104.16666666666667</v>
      </c>
      <c r="W12" s="22">
        <v>104.16666666666667</v>
      </c>
    </row>
    <row r="13" spans="1:23" ht="20.399999999999999">
      <c r="A13" s="7" t="s">
        <v>174</v>
      </c>
      <c r="B13" s="7" t="s">
        <v>175</v>
      </c>
      <c r="C13" s="7" t="s">
        <v>227</v>
      </c>
      <c r="D13" s="8" t="s">
        <v>39</v>
      </c>
      <c r="E13" s="9" t="s">
        <v>88</v>
      </c>
      <c r="F13" s="10">
        <v>37875</v>
      </c>
      <c r="G13" s="7" t="s">
        <v>26</v>
      </c>
      <c r="H13" s="11" t="s">
        <v>23</v>
      </c>
      <c r="I13" s="73">
        <v>7822</v>
      </c>
      <c r="J13" s="74">
        <v>1250</v>
      </c>
      <c r="K13" s="24">
        <f t="shared" si="0"/>
        <v>9072</v>
      </c>
      <c r="L13" s="22">
        <f t="shared" si="1"/>
        <v>756</v>
      </c>
      <c r="M13" s="22">
        <v>756</v>
      </c>
      <c r="N13" s="22">
        <v>756</v>
      </c>
      <c r="O13" s="22">
        <v>756</v>
      </c>
      <c r="P13" s="22">
        <v>756</v>
      </c>
      <c r="Q13" s="22">
        <v>756</v>
      </c>
      <c r="R13" s="22">
        <v>756</v>
      </c>
      <c r="S13" s="22">
        <v>756</v>
      </c>
      <c r="T13" s="22">
        <v>756</v>
      </c>
      <c r="U13" s="22">
        <v>756</v>
      </c>
      <c r="V13" s="22">
        <v>756</v>
      </c>
      <c r="W13" s="22">
        <v>756</v>
      </c>
    </row>
    <row r="14" spans="1:23" ht="20.399999999999999">
      <c r="A14" s="16" t="s">
        <v>161</v>
      </c>
      <c r="B14" s="16" t="s">
        <v>162</v>
      </c>
      <c r="C14" s="7" t="s">
        <v>227</v>
      </c>
      <c r="D14" s="13" t="s">
        <v>39</v>
      </c>
      <c r="E14" s="14" t="s">
        <v>74</v>
      </c>
      <c r="F14" s="15">
        <v>38326</v>
      </c>
      <c r="G14" s="16" t="s">
        <v>26</v>
      </c>
      <c r="H14" s="17" t="s">
        <v>23</v>
      </c>
      <c r="I14" s="77">
        <v>7822</v>
      </c>
      <c r="J14" s="74">
        <v>1250</v>
      </c>
      <c r="K14" s="24">
        <f t="shared" si="0"/>
        <v>9072</v>
      </c>
      <c r="L14" s="22">
        <f t="shared" si="1"/>
        <v>756</v>
      </c>
      <c r="M14" s="22">
        <v>756</v>
      </c>
      <c r="N14" s="22">
        <v>756</v>
      </c>
      <c r="O14" s="22">
        <v>756</v>
      </c>
      <c r="P14" s="22">
        <v>756</v>
      </c>
      <c r="Q14" s="22">
        <v>756</v>
      </c>
      <c r="R14" s="22">
        <v>756</v>
      </c>
      <c r="S14" s="22">
        <v>756</v>
      </c>
      <c r="T14" s="22">
        <v>756</v>
      </c>
      <c r="U14" s="22">
        <v>756</v>
      </c>
      <c r="V14" s="22">
        <v>756</v>
      </c>
      <c r="W14" s="22">
        <v>756</v>
      </c>
    </row>
    <row r="15" spans="1:23" s="35" customFormat="1" ht="20.399999999999999">
      <c r="A15" s="7" t="s">
        <v>187</v>
      </c>
      <c r="B15" s="7" t="s">
        <v>145</v>
      </c>
      <c r="C15" s="7" t="s">
        <v>227</v>
      </c>
      <c r="D15" s="8" t="s">
        <v>39</v>
      </c>
      <c r="E15" s="9" t="s">
        <v>102</v>
      </c>
      <c r="F15" s="10">
        <v>33319</v>
      </c>
      <c r="G15" s="7" t="s">
        <v>22</v>
      </c>
      <c r="H15" s="11" t="s">
        <v>23</v>
      </c>
      <c r="I15" s="73">
        <v>7822</v>
      </c>
      <c r="J15" s="74">
        <v>1250</v>
      </c>
      <c r="K15" s="24">
        <f t="shared" si="0"/>
        <v>9072</v>
      </c>
      <c r="L15" s="22">
        <f t="shared" si="1"/>
        <v>756</v>
      </c>
      <c r="M15" s="22">
        <v>756</v>
      </c>
      <c r="N15" s="22">
        <v>756</v>
      </c>
      <c r="O15" s="22">
        <v>756</v>
      </c>
      <c r="P15" s="22">
        <v>756</v>
      </c>
      <c r="Q15" s="22">
        <v>756</v>
      </c>
      <c r="R15" s="22">
        <v>756</v>
      </c>
      <c r="S15" s="22">
        <v>756</v>
      </c>
      <c r="T15" s="22">
        <v>756</v>
      </c>
      <c r="U15" s="22">
        <v>756</v>
      </c>
      <c r="V15" s="22">
        <v>756</v>
      </c>
      <c r="W15" s="22">
        <v>756</v>
      </c>
    </row>
    <row r="16" spans="1:23" s="35" customFormat="1" ht="20.399999999999999">
      <c r="A16" s="64" t="s">
        <v>212</v>
      </c>
      <c r="B16" s="65"/>
      <c r="C16" s="47" t="s">
        <v>227</v>
      </c>
      <c r="D16" s="64"/>
      <c r="E16" s="64"/>
      <c r="F16" s="64"/>
      <c r="G16" s="64"/>
      <c r="H16" s="66" t="s">
        <v>229</v>
      </c>
      <c r="I16" s="78">
        <v>0</v>
      </c>
      <c r="J16" s="72">
        <v>1250</v>
      </c>
      <c r="K16" s="34">
        <f t="shared" si="0"/>
        <v>1250</v>
      </c>
      <c r="L16" s="34">
        <f t="shared" si="1"/>
        <v>104.16666666666667</v>
      </c>
      <c r="M16" s="34">
        <v>104.16666666666667</v>
      </c>
      <c r="N16" s="34">
        <v>104.16666666666667</v>
      </c>
      <c r="O16" s="34">
        <v>104.16666666666667</v>
      </c>
      <c r="P16" s="34">
        <v>104.16666666666667</v>
      </c>
      <c r="Q16" s="34">
        <v>104.16666666666667</v>
      </c>
      <c r="R16" s="34">
        <v>104.16666666666667</v>
      </c>
      <c r="S16" s="34">
        <v>104.16666666666667</v>
      </c>
      <c r="T16" s="34">
        <v>104.16666666666667</v>
      </c>
      <c r="U16" s="34">
        <v>104.16666666666667</v>
      </c>
      <c r="V16" s="34">
        <v>104.16666666666667</v>
      </c>
      <c r="W16" s="34">
        <v>104.16666666666667</v>
      </c>
    </row>
    <row r="17" spans="1:23" ht="20.399999999999999">
      <c r="A17" s="7" t="s">
        <v>157</v>
      </c>
      <c r="B17" s="7" t="s">
        <v>142</v>
      </c>
      <c r="C17" s="7" t="s">
        <v>227</v>
      </c>
      <c r="D17" s="8" t="s">
        <v>39</v>
      </c>
      <c r="E17" s="9" t="s">
        <v>44</v>
      </c>
      <c r="F17" s="10">
        <v>35104</v>
      </c>
      <c r="G17" s="7" t="s">
        <v>26</v>
      </c>
      <c r="H17" s="11" t="s">
        <v>23</v>
      </c>
      <c r="I17" s="73">
        <v>7822</v>
      </c>
      <c r="J17" s="74">
        <v>1250</v>
      </c>
      <c r="K17" s="24">
        <f t="shared" si="0"/>
        <v>9072</v>
      </c>
      <c r="L17" s="22">
        <f t="shared" si="1"/>
        <v>756</v>
      </c>
      <c r="M17" s="22">
        <v>756</v>
      </c>
      <c r="N17" s="22">
        <v>756</v>
      </c>
      <c r="O17" s="22">
        <v>756</v>
      </c>
      <c r="P17" s="22">
        <v>756</v>
      </c>
      <c r="Q17" s="22">
        <v>756</v>
      </c>
      <c r="R17" s="22">
        <v>756</v>
      </c>
      <c r="S17" s="22">
        <v>756</v>
      </c>
      <c r="T17" s="22">
        <v>756</v>
      </c>
      <c r="U17" s="22">
        <v>756</v>
      </c>
      <c r="V17" s="22">
        <v>756</v>
      </c>
      <c r="W17" s="22">
        <v>756</v>
      </c>
    </row>
    <row r="18" spans="1:23" ht="20.399999999999999">
      <c r="A18" s="7" t="s">
        <v>170</v>
      </c>
      <c r="B18" s="7" t="s">
        <v>171</v>
      </c>
      <c r="C18" s="7" t="s">
        <v>227</v>
      </c>
      <c r="D18" s="8" t="s">
        <v>39</v>
      </c>
      <c r="E18" s="9" t="s">
        <v>84</v>
      </c>
      <c r="F18" s="10">
        <v>36075</v>
      </c>
      <c r="G18" s="7" t="s">
        <v>22</v>
      </c>
      <c r="H18" s="11" t="s">
        <v>23</v>
      </c>
      <c r="I18" s="73">
        <v>7822</v>
      </c>
      <c r="J18" s="74">
        <v>1250</v>
      </c>
      <c r="K18" s="24">
        <f t="shared" si="0"/>
        <v>9072</v>
      </c>
      <c r="L18" s="22">
        <f t="shared" si="1"/>
        <v>756</v>
      </c>
      <c r="M18" s="22">
        <v>756</v>
      </c>
      <c r="N18" s="22">
        <v>756</v>
      </c>
      <c r="O18" s="22">
        <v>756</v>
      </c>
      <c r="P18" s="22">
        <v>756</v>
      </c>
      <c r="Q18" s="22">
        <v>756</v>
      </c>
      <c r="R18" s="22">
        <v>756</v>
      </c>
      <c r="S18" s="22">
        <v>756</v>
      </c>
      <c r="T18" s="22">
        <v>756</v>
      </c>
      <c r="U18" s="22">
        <v>756</v>
      </c>
      <c r="V18" s="22">
        <v>756</v>
      </c>
      <c r="W18" s="22">
        <v>756</v>
      </c>
    </row>
    <row r="19" spans="1:23" ht="20.399999999999999">
      <c r="A19" s="7" t="s">
        <v>180</v>
      </c>
      <c r="B19" s="7" t="s">
        <v>181</v>
      </c>
      <c r="C19" s="40" t="s">
        <v>227</v>
      </c>
      <c r="D19" s="8" t="s">
        <v>39</v>
      </c>
      <c r="E19" s="9" t="s">
        <v>94</v>
      </c>
      <c r="F19" s="10">
        <v>37041</v>
      </c>
      <c r="G19" s="7" t="s">
        <v>26</v>
      </c>
      <c r="H19" s="11" t="s">
        <v>23</v>
      </c>
      <c r="I19" s="73">
        <v>7822</v>
      </c>
      <c r="J19" s="74">
        <v>1250</v>
      </c>
      <c r="K19" s="24">
        <f t="shared" si="0"/>
        <v>9072</v>
      </c>
      <c r="L19" s="22">
        <f t="shared" si="1"/>
        <v>756</v>
      </c>
      <c r="M19" s="22">
        <v>756</v>
      </c>
      <c r="N19" s="22">
        <v>756</v>
      </c>
      <c r="O19" s="22">
        <v>756</v>
      </c>
      <c r="P19" s="22">
        <v>756</v>
      </c>
      <c r="Q19" s="22">
        <v>756</v>
      </c>
      <c r="R19" s="22">
        <v>756</v>
      </c>
      <c r="S19" s="22">
        <v>756</v>
      </c>
      <c r="T19" s="22">
        <v>756</v>
      </c>
      <c r="U19" s="22">
        <v>756</v>
      </c>
      <c r="V19" s="22">
        <v>756</v>
      </c>
      <c r="W19" s="22">
        <v>756</v>
      </c>
    </row>
    <row r="20" spans="1:23" ht="20.399999999999999">
      <c r="A20" s="41" t="s">
        <v>194</v>
      </c>
      <c r="B20" s="62" t="s">
        <v>143</v>
      </c>
      <c r="C20" s="7" t="s">
        <v>227</v>
      </c>
      <c r="D20" s="8" t="s">
        <v>39</v>
      </c>
      <c r="E20" s="9" t="s">
        <v>49</v>
      </c>
      <c r="F20" s="10">
        <v>37803</v>
      </c>
      <c r="G20" s="7" t="s">
        <v>26</v>
      </c>
      <c r="H20" s="11" t="s">
        <v>23</v>
      </c>
      <c r="I20" s="73">
        <v>7822</v>
      </c>
      <c r="J20" s="74">
        <v>1250</v>
      </c>
      <c r="K20" s="24">
        <f t="shared" si="0"/>
        <v>9072</v>
      </c>
      <c r="L20" s="22">
        <f t="shared" si="1"/>
        <v>756</v>
      </c>
      <c r="M20" s="22">
        <v>756</v>
      </c>
      <c r="N20" s="22">
        <v>756</v>
      </c>
      <c r="O20" s="22">
        <v>756</v>
      </c>
      <c r="P20" s="22">
        <v>756</v>
      </c>
      <c r="Q20" s="22">
        <v>756</v>
      </c>
      <c r="R20" s="22">
        <v>756</v>
      </c>
      <c r="S20" s="22">
        <v>756</v>
      </c>
      <c r="T20" s="22">
        <v>756</v>
      </c>
      <c r="U20" s="22">
        <v>756</v>
      </c>
      <c r="V20" s="22">
        <v>756</v>
      </c>
      <c r="W20" s="22">
        <v>756</v>
      </c>
    </row>
    <row r="21" spans="1:23" ht="20.399999999999999">
      <c r="A21" s="7" t="s">
        <v>155</v>
      </c>
      <c r="B21" s="7" t="s">
        <v>156</v>
      </c>
      <c r="C21" s="7" t="s">
        <v>227</v>
      </c>
      <c r="D21" s="8" t="s">
        <v>39</v>
      </c>
      <c r="E21" s="9" t="s">
        <v>67</v>
      </c>
      <c r="F21" s="10">
        <v>27070</v>
      </c>
      <c r="G21" s="7" t="s">
        <v>26</v>
      </c>
      <c r="H21" s="11" t="s">
        <v>23</v>
      </c>
      <c r="I21" s="73">
        <v>7822</v>
      </c>
      <c r="J21" s="74">
        <v>1250</v>
      </c>
      <c r="K21" s="24">
        <f t="shared" si="0"/>
        <v>9072</v>
      </c>
      <c r="L21" s="22">
        <f t="shared" si="1"/>
        <v>756</v>
      </c>
      <c r="M21" s="22">
        <v>756</v>
      </c>
      <c r="N21" s="22">
        <v>756</v>
      </c>
      <c r="O21" s="22">
        <v>756</v>
      </c>
      <c r="P21" s="22">
        <v>756</v>
      </c>
      <c r="Q21" s="22">
        <v>756</v>
      </c>
      <c r="R21" s="22">
        <v>756</v>
      </c>
      <c r="S21" s="22">
        <v>756</v>
      </c>
      <c r="T21" s="22">
        <v>756</v>
      </c>
      <c r="U21" s="22">
        <v>756</v>
      </c>
      <c r="V21" s="22">
        <v>756</v>
      </c>
      <c r="W21" s="22">
        <v>756</v>
      </c>
    </row>
    <row r="22" spans="1:23" ht="20.399999999999999">
      <c r="A22" s="55" t="s">
        <v>153</v>
      </c>
      <c r="B22" s="55" t="s">
        <v>131</v>
      </c>
      <c r="C22" s="55" t="s">
        <v>227</v>
      </c>
      <c r="D22" s="57" t="s">
        <v>39</v>
      </c>
      <c r="E22" s="58" t="s">
        <v>61</v>
      </c>
      <c r="F22" s="59">
        <v>30650</v>
      </c>
      <c r="G22" s="55" t="s">
        <v>22</v>
      </c>
      <c r="H22" s="60" t="s">
        <v>23</v>
      </c>
      <c r="I22" s="76">
        <f>9387+9387+7822</f>
        <v>26596</v>
      </c>
      <c r="J22" s="74">
        <v>1250</v>
      </c>
      <c r="K22" s="24">
        <f t="shared" si="0"/>
        <v>27846</v>
      </c>
      <c r="L22" s="22">
        <f t="shared" si="1"/>
        <v>2320.5</v>
      </c>
      <c r="M22" s="22">
        <v>2320.5</v>
      </c>
      <c r="N22" s="22">
        <v>2320.5</v>
      </c>
      <c r="O22" s="22">
        <v>2320.5</v>
      </c>
      <c r="P22" s="22">
        <v>2320.5</v>
      </c>
      <c r="Q22" s="22">
        <v>2320.5</v>
      </c>
      <c r="R22" s="22">
        <v>2320.5</v>
      </c>
      <c r="S22" s="22">
        <v>2320.5</v>
      </c>
      <c r="T22" s="22">
        <v>2320.5</v>
      </c>
      <c r="U22" s="22">
        <v>2320.5</v>
      </c>
      <c r="V22" s="22">
        <v>2320.5</v>
      </c>
      <c r="W22" s="22">
        <v>2320.5</v>
      </c>
    </row>
    <row r="23" spans="1:23" ht="20.399999999999999">
      <c r="A23" s="39" t="s">
        <v>210</v>
      </c>
      <c r="B23" s="61" t="s">
        <v>211</v>
      </c>
      <c r="C23" s="7" t="s">
        <v>227</v>
      </c>
      <c r="D23" s="39"/>
      <c r="E23" s="39"/>
      <c r="F23" s="39"/>
      <c r="G23" s="39"/>
      <c r="H23" s="52" t="s">
        <v>229</v>
      </c>
      <c r="I23" s="75">
        <v>0</v>
      </c>
      <c r="J23" s="74">
        <v>1250</v>
      </c>
      <c r="K23" s="24">
        <f t="shared" si="0"/>
        <v>1250</v>
      </c>
      <c r="L23" s="22">
        <f t="shared" si="1"/>
        <v>104.16666666666667</v>
      </c>
      <c r="M23" s="22">
        <v>104.16666666666667</v>
      </c>
      <c r="N23" s="22">
        <v>104.16666666666667</v>
      </c>
      <c r="O23" s="22">
        <v>104.16666666666667</v>
      </c>
      <c r="P23" s="22">
        <v>104.16666666666667</v>
      </c>
      <c r="Q23" s="22">
        <v>104.16666666666667</v>
      </c>
      <c r="R23" s="22">
        <v>104.16666666666667</v>
      </c>
      <c r="S23" s="22">
        <v>104.16666666666667</v>
      </c>
      <c r="T23" s="22">
        <v>104.16666666666667</v>
      </c>
      <c r="U23" s="22">
        <v>104.16666666666667</v>
      </c>
      <c r="V23" s="22">
        <v>104.16666666666667</v>
      </c>
      <c r="W23" s="22">
        <v>104.16666666666667</v>
      </c>
    </row>
    <row r="24" spans="1:23" ht="20.399999999999999">
      <c r="A24" s="7" t="s">
        <v>195</v>
      </c>
      <c r="B24" s="7" t="s">
        <v>149</v>
      </c>
      <c r="C24" s="7" t="s">
        <v>227</v>
      </c>
      <c r="D24" s="8" t="s">
        <v>39</v>
      </c>
      <c r="E24" s="9" t="s">
        <v>55</v>
      </c>
      <c r="F24" s="10">
        <v>37019</v>
      </c>
      <c r="G24" s="7" t="s">
        <v>26</v>
      </c>
      <c r="H24" s="11" t="s">
        <v>23</v>
      </c>
      <c r="I24" s="73">
        <v>7822</v>
      </c>
      <c r="J24" s="74">
        <v>1250</v>
      </c>
      <c r="K24" s="24">
        <f t="shared" si="0"/>
        <v>9072</v>
      </c>
      <c r="L24" s="22">
        <f t="shared" si="1"/>
        <v>756</v>
      </c>
      <c r="M24" s="22">
        <v>756</v>
      </c>
      <c r="N24" s="22">
        <v>756</v>
      </c>
      <c r="O24" s="22">
        <v>756</v>
      </c>
      <c r="P24" s="22">
        <v>756</v>
      </c>
      <c r="Q24" s="22">
        <v>756</v>
      </c>
      <c r="R24" s="22">
        <v>756</v>
      </c>
      <c r="S24" s="22">
        <v>756</v>
      </c>
      <c r="T24" s="22">
        <v>756</v>
      </c>
      <c r="U24" s="22">
        <v>756</v>
      </c>
      <c r="V24" s="22">
        <v>756</v>
      </c>
      <c r="W24" s="22">
        <v>756</v>
      </c>
    </row>
    <row r="25" spans="1:23" ht="20.399999999999999">
      <c r="A25" s="7"/>
      <c r="B25" s="7"/>
      <c r="C25" s="7"/>
      <c r="D25" s="8"/>
      <c r="E25" s="9"/>
      <c r="F25" s="10"/>
      <c r="G25" s="7"/>
      <c r="H25" s="11"/>
      <c r="I25" s="73"/>
      <c r="J25" s="74"/>
    </row>
    <row r="26" spans="1:23" ht="20.399999999999999">
      <c r="A26" s="7" t="s">
        <v>178</v>
      </c>
      <c r="B26" s="7" t="s">
        <v>179</v>
      </c>
      <c r="C26" s="67" t="s">
        <v>228</v>
      </c>
      <c r="D26" s="8" t="s">
        <v>39</v>
      </c>
      <c r="E26" s="9" t="s">
        <v>92</v>
      </c>
      <c r="F26" s="10">
        <v>36384</v>
      </c>
      <c r="G26" s="7" t="s">
        <v>22</v>
      </c>
      <c r="H26" s="11" t="s">
        <v>23</v>
      </c>
      <c r="I26" s="73">
        <v>7822</v>
      </c>
      <c r="J26" s="74">
        <v>1250</v>
      </c>
      <c r="K26" s="24">
        <f t="shared" si="0"/>
        <v>9072</v>
      </c>
      <c r="L26" s="22">
        <f t="shared" si="1"/>
        <v>756</v>
      </c>
      <c r="M26" s="22">
        <v>756</v>
      </c>
      <c r="N26" s="22">
        <v>756</v>
      </c>
      <c r="O26" s="22">
        <v>756</v>
      </c>
      <c r="P26" s="22">
        <v>756</v>
      </c>
      <c r="Q26" s="22">
        <v>756</v>
      </c>
      <c r="R26" s="22">
        <v>756</v>
      </c>
      <c r="S26" s="22">
        <v>756</v>
      </c>
      <c r="T26" s="22">
        <v>756</v>
      </c>
      <c r="U26" s="22">
        <v>756</v>
      </c>
      <c r="V26" s="22">
        <v>756</v>
      </c>
      <c r="W26" s="22">
        <v>756</v>
      </c>
    </row>
    <row r="27" spans="1:23" ht="20.399999999999999">
      <c r="A27" s="55" t="s">
        <v>141</v>
      </c>
      <c r="B27" s="55" t="s">
        <v>134</v>
      </c>
      <c r="C27" s="67" t="s">
        <v>228</v>
      </c>
      <c r="D27" s="57" t="s">
        <v>39</v>
      </c>
      <c r="E27" s="58" t="s">
        <v>46</v>
      </c>
      <c r="F27" s="59">
        <v>30762</v>
      </c>
      <c r="G27" s="55" t="s">
        <v>22</v>
      </c>
      <c r="H27" s="60" t="s">
        <v>23</v>
      </c>
      <c r="I27" s="76">
        <f>9387+9387+7822</f>
        <v>26596</v>
      </c>
      <c r="J27" s="74">
        <v>1250</v>
      </c>
      <c r="K27" s="24">
        <f t="shared" si="0"/>
        <v>27846</v>
      </c>
      <c r="L27" s="22">
        <f t="shared" si="1"/>
        <v>2320.5</v>
      </c>
      <c r="M27" s="22">
        <v>2320.5</v>
      </c>
      <c r="N27" s="22">
        <v>2320.5</v>
      </c>
      <c r="O27" s="22">
        <v>2320.5</v>
      </c>
      <c r="P27" s="22">
        <v>2320.5</v>
      </c>
      <c r="Q27" s="22">
        <v>2320.5</v>
      </c>
      <c r="R27" s="22">
        <v>2320.5</v>
      </c>
      <c r="S27" s="22">
        <v>2320.5</v>
      </c>
      <c r="T27" s="22">
        <v>2320.5</v>
      </c>
      <c r="U27" s="22">
        <v>2320.5</v>
      </c>
      <c r="V27" s="22">
        <v>2320.5</v>
      </c>
      <c r="W27" s="22">
        <v>2320.5</v>
      </c>
    </row>
    <row r="28" spans="1:23" ht="20.399999999999999">
      <c r="A28" s="7" t="s">
        <v>163</v>
      </c>
      <c r="B28" s="7" t="s">
        <v>164</v>
      </c>
      <c r="C28" s="67" t="s">
        <v>228</v>
      </c>
      <c r="D28" s="8" t="s">
        <v>39</v>
      </c>
      <c r="E28" s="9" t="s">
        <v>76</v>
      </c>
      <c r="F28" s="10">
        <v>26857</v>
      </c>
      <c r="G28" s="7" t="s">
        <v>22</v>
      </c>
      <c r="H28" s="11" t="s">
        <v>23</v>
      </c>
      <c r="I28" s="73">
        <v>7822</v>
      </c>
      <c r="J28" s="74">
        <v>1250</v>
      </c>
      <c r="K28" s="24">
        <f t="shared" si="0"/>
        <v>9072</v>
      </c>
      <c r="L28" s="22">
        <f t="shared" si="1"/>
        <v>756</v>
      </c>
      <c r="M28" s="22">
        <v>756</v>
      </c>
      <c r="N28" s="22">
        <v>756</v>
      </c>
      <c r="O28" s="22">
        <v>756</v>
      </c>
      <c r="P28" s="22">
        <v>756</v>
      </c>
      <c r="Q28" s="22">
        <v>756</v>
      </c>
      <c r="R28" s="22">
        <v>756</v>
      </c>
      <c r="S28" s="22">
        <v>756</v>
      </c>
      <c r="T28" s="22">
        <v>756</v>
      </c>
      <c r="U28" s="22">
        <v>756</v>
      </c>
      <c r="V28" s="22">
        <v>756</v>
      </c>
      <c r="W28" s="22">
        <v>756</v>
      </c>
    </row>
    <row r="29" spans="1:23" s="35" customFormat="1" ht="20.399999999999999">
      <c r="A29" s="27" t="s">
        <v>182</v>
      </c>
      <c r="B29" s="27" t="s">
        <v>183</v>
      </c>
      <c r="C29" s="67" t="s">
        <v>228</v>
      </c>
      <c r="D29" s="28" t="s">
        <v>39</v>
      </c>
      <c r="E29" s="29" t="s">
        <v>96</v>
      </c>
      <c r="F29" s="30">
        <v>37017</v>
      </c>
      <c r="G29" s="27" t="s">
        <v>26</v>
      </c>
      <c r="H29" s="31" t="s">
        <v>23</v>
      </c>
      <c r="I29" s="71">
        <v>7822</v>
      </c>
      <c r="J29" s="72">
        <v>1250</v>
      </c>
      <c r="K29" s="34">
        <f t="shared" si="0"/>
        <v>9072</v>
      </c>
      <c r="L29" s="34">
        <f t="shared" si="1"/>
        <v>756</v>
      </c>
      <c r="M29" s="34">
        <v>756</v>
      </c>
      <c r="N29" s="34">
        <v>756</v>
      </c>
      <c r="O29" s="34">
        <v>756</v>
      </c>
      <c r="P29" s="34">
        <v>756</v>
      </c>
      <c r="Q29" s="34">
        <v>756</v>
      </c>
      <c r="R29" s="34">
        <v>756</v>
      </c>
      <c r="S29" s="34">
        <v>756</v>
      </c>
      <c r="T29" s="34">
        <v>756</v>
      </c>
      <c r="U29" s="34">
        <v>756</v>
      </c>
      <c r="V29" s="34">
        <v>756</v>
      </c>
      <c r="W29" s="34">
        <v>756</v>
      </c>
    </row>
    <row r="30" spans="1:23" ht="20.399999999999999">
      <c r="A30" s="16" t="s">
        <v>184</v>
      </c>
      <c r="B30" s="16" t="s">
        <v>134</v>
      </c>
      <c r="C30" s="67" t="s">
        <v>228</v>
      </c>
      <c r="D30" s="13" t="s">
        <v>39</v>
      </c>
      <c r="E30" s="14" t="s">
        <v>98</v>
      </c>
      <c r="F30" s="15">
        <v>25689</v>
      </c>
      <c r="G30" s="16" t="s">
        <v>26</v>
      </c>
      <c r="H30" s="17" t="s">
        <v>23</v>
      </c>
      <c r="I30" s="77">
        <v>7822</v>
      </c>
      <c r="J30" s="74">
        <v>1250</v>
      </c>
      <c r="K30" s="24">
        <f t="shared" si="0"/>
        <v>9072</v>
      </c>
      <c r="L30" s="22">
        <f t="shared" si="1"/>
        <v>756</v>
      </c>
      <c r="M30" s="22">
        <v>756</v>
      </c>
      <c r="N30" s="22">
        <v>756</v>
      </c>
      <c r="O30" s="22">
        <v>756</v>
      </c>
      <c r="P30" s="22">
        <v>756</v>
      </c>
      <c r="Q30" s="22">
        <v>756</v>
      </c>
      <c r="R30" s="22">
        <v>756</v>
      </c>
      <c r="S30" s="22">
        <v>756</v>
      </c>
      <c r="T30" s="22">
        <v>756</v>
      </c>
      <c r="U30" s="22">
        <v>756</v>
      </c>
      <c r="V30" s="22">
        <v>756</v>
      </c>
      <c r="W30" s="22">
        <v>756</v>
      </c>
    </row>
    <row r="31" spans="1:23" ht="20.399999999999999">
      <c r="A31" s="27" t="s">
        <v>185</v>
      </c>
      <c r="B31" s="27" t="s">
        <v>186</v>
      </c>
      <c r="C31" s="67" t="s">
        <v>228</v>
      </c>
      <c r="D31" s="28" t="s">
        <v>39</v>
      </c>
      <c r="E31" s="29" t="s">
        <v>100</v>
      </c>
      <c r="F31" s="30">
        <v>36903</v>
      </c>
      <c r="G31" s="27" t="s">
        <v>22</v>
      </c>
      <c r="H31" s="31" t="s">
        <v>23</v>
      </c>
      <c r="I31" s="71">
        <v>7822</v>
      </c>
      <c r="J31" s="72">
        <v>1250</v>
      </c>
      <c r="K31" s="34">
        <f t="shared" si="0"/>
        <v>9072</v>
      </c>
      <c r="L31" s="34">
        <f t="shared" si="1"/>
        <v>756</v>
      </c>
      <c r="M31" s="34">
        <v>756</v>
      </c>
      <c r="N31" s="34">
        <v>756</v>
      </c>
      <c r="O31" s="34">
        <v>756</v>
      </c>
      <c r="P31" s="34">
        <v>756</v>
      </c>
      <c r="Q31" s="34">
        <v>756</v>
      </c>
      <c r="R31" s="34">
        <v>756</v>
      </c>
      <c r="S31" s="34">
        <v>756</v>
      </c>
      <c r="T31" s="34">
        <v>756</v>
      </c>
      <c r="U31" s="34">
        <v>756</v>
      </c>
      <c r="V31" s="34">
        <v>756</v>
      </c>
      <c r="W31" s="34">
        <v>756</v>
      </c>
    </row>
    <row r="32" spans="1:23" s="35" customFormat="1" ht="20.399999999999999">
      <c r="A32" s="55" t="s">
        <v>138</v>
      </c>
      <c r="B32" s="55" t="s">
        <v>127</v>
      </c>
      <c r="C32" s="68" t="s">
        <v>228</v>
      </c>
      <c r="D32" s="57" t="s">
        <v>39</v>
      </c>
      <c r="E32" s="58" t="s">
        <v>42</v>
      </c>
      <c r="F32" s="59">
        <v>30866</v>
      </c>
      <c r="G32" s="55" t="s">
        <v>22</v>
      </c>
      <c r="H32" s="60" t="s">
        <v>23</v>
      </c>
      <c r="I32" s="76">
        <f>9387+7822</f>
        <v>17209</v>
      </c>
      <c r="J32" s="74">
        <v>1250</v>
      </c>
      <c r="K32" s="24">
        <f t="shared" si="0"/>
        <v>18459</v>
      </c>
      <c r="L32" s="22">
        <f t="shared" si="1"/>
        <v>1538.25</v>
      </c>
      <c r="M32" s="22">
        <v>1538.25</v>
      </c>
      <c r="N32" s="22">
        <v>1538.25</v>
      </c>
      <c r="O32" s="22">
        <v>1538.25</v>
      </c>
      <c r="P32" s="22">
        <v>1538.25</v>
      </c>
      <c r="Q32" s="22">
        <v>1538.25</v>
      </c>
      <c r="R32" s="22">
        <v>1538.25</v>
      </c>
      <c r="S32" s="22">
        <v>1538.25</v>
      </c>
      <c r="T32" s="22">
        <v>1538.25</v>
      </c>
      <c r="U32" s="22">
        <v>1538.25</v>
      </c>
      <c r="V32" s="22">
        <v>1538.25</v>
      </c>
      <c r="W32" s="22">
        <v>1538.25</v>
      </c>
    </row>
    <row r="33" spans="1:23" s="35" customFormat="1" ht="20.399999999999999">
      <c r="A33" s="64" t="s">
        <v>205</v>
      </c>
      <c r="B33" s="65" t="s">
        <v>206</v>
      </c>
      <c r="C33" s="67" t="s">
        <v>228</v>
      </c>
      <c r="D33" s="64"/>
      <c r="E33" s="64"/>
      <c r="F33" s="64"/>
      <c r="G33" s="64"/>
      <c r="H33" s="66" t="s">
        <v>229</v>
      </c>
      <c r="I33" s="78">
        <v>0</v>
      </c>
      <c r="J33" s="72">
        <v>1250</v>
      </c>
      <c r="K33" s="34">
        <f t="shared" si="0"/>
        <v>1250</v>
      </c>
      <c r="L33" s="34">
        <f t="shared" si="1"/>
        <v>104.16666666666667</v>
      </c>
      <c r="M33" s="34">
        <v>104.16666666666667</v>
      </c>
      <c r="N33" s="34">
        <v>104.16666666666667</v>
      </c>
      <c r="O33" s="34">
        <v>104.16666666666667</v>
      </c>
      <c r="P33" s="34">
        <v>104.16666666666667</v>
      </c>
      <c r="Q33" s="34">
        <v>104.16666666666667</v>
      </c>
      <c r="R33" s="34">
        <v>104.16666666666667</v>
      </c>
      <c r="S33" s="34">
        <v>104.16666666666667</v>
      </c>
      <c r="T33" s="34">
        <v>104.16666666666667</v>
      </c>
      <c r="U33" s="34">
        <v>104.16666666666667</v>
      </c>
      <c r="V33" s="34">
        <v>104.16666666666667</v>
      </c>
      <c r="W33" s="34">
        <v>104.16666666666667</v>
      </c>
    </row>
    <row r="34" spans="1:23" ht="20.399999999999999">
      <c r="A34" s="64" t="s">
        <v>150</v>
      </c>
      <c r="B34" s="65" t="s">
        <v>207</v>
      </c>
      <c r="C34" s="67" t="s">
        <v>228</v>
      </c>
      <c r="D34" s="64"/>
      <c r="E34" s="64"/>
      <c r="F34" s="64"/>
      <c r="G34" s="64"/>
      <c r="H34" s="66" t="s">
        <v>229</v>
      </c>
      <c r="I34" s="78">
        <v>0</v>
      </c>
      <c r="J34" s="72">
        <v>1250</v>
      </c>
      <c r="K34" s="34">
        <f t="shared" si="0"/>
        <v>1250</v>
      </c>
      <c r="L34" s="34">
        <f t="shared" si="1"/>
        <v>104.16666666666667</v>
      </c>
      <c r="M34" s="34">
        <v>104.16666666666667</v>
      </c>
      <c r="N34" s="34">
        <v>104.16666666666667</v>
      </c>
      <c r="O34" s="34">
        <v>104.16666666666667</v>
      </c>
      <c r="P34" s="22">
        <v>104.16666666666667</v>
      </c>
      <c r="Q34" s="22">
        <v>104.16666666666667</v>
      </c>
      <c r="R34" s="22">
        <v>104.16666666666667</v>
      </c>
      <c r="S34" s="22">
        <v>104.16666666666667</v>
      </c>
      <c r="T34" s="22">
        <v>104.16666666666667</v>
      </c>
      <c r="U34" s="22">
        <v>104.16666666666667</v>
      </c>
      <c r="V34" s="22">
        <v>104.16666666666667</v>
      </c>
      <c r="W34" s="22">
        <v>104.16666666666667</v>
      </c>
    </row>
    <row r="35" spans="1:23" ht="20.399999999999999">
      <c r="A35" s="39" t="s">
        <v>208</v>
      </c>
      <c r="B35" s="61" t="s">
        <v>209</v>
      </c>
      <c r="C35" s="67" t="s">
        <v>228</v>
      </c>
      <c r="D35" s="39"/>
      <c r="E35" s="39"/>
      <c r="F35" s="39"/>
      <c r="G35" s="39"/>
      <c r="H35" s="52" t="s">
        <v>229</v>
      </c>
      <c r="I35" s="75">
        <v>0</v>
      </c>
      <c r="J35" s="74">
        <v>1250</v>
      </c>
      <c r="K35" s="24">
        <f t="shared" si="0"/>
        <v>1250</v>
      </c>
      <c r="L35" s="22">
        <f t="shared" si="1"/>
        <v>104.16666666666667</v>
      </c>
      <c r="M35" s="22">
        <v>104.16666666666667</v>
      </c>
      <c r="N35" s="22">
        <v>104.16666666666667</v>
      </c>
      <c r="O35" s="22">
        <v>104.16666666666667</v>
      </c>
      <c r="P35" s="22">
        <v>104.16666666666667</v>
      </c>
      <c r="Q35" s="22">
        <v>104.16666666666667</v>
      </c>
      <c r="R35" s="22">
        <v>104.16666666666667</v>
      </c>
      <c r="S35" s="22">
        <v>104.16666666666667</v>
      </c>
      <c r="T35" s="22">
        <v>104.16666666666667</v>
      </c>
      <c r="U35" s="22">
        <v>104.16666666666667</v>
      </c>
      <c r="V35" s="22">
        <v>104.16666666666667</v>
      </c>
      <c r="W35" s="22">
        <v>104.16666666666667</v>
      </c>
    </row>
    <row r="36" spans="1:23" ht="20.399999999999999">
      <c r="A36" s="7" t="s">
        <v>172</v>
      </c>
      <c r="B36" s="7" t="s">
        <v>173</v>
      </c>
      <c r="C36" s="67" t="s">
        <v>228</v>
      </c>
      <c r="D36" s="8" t="s">
        <v>39</v>
      </c>
      <c r="E36" s="9" t="s">
        <v>86</v>
      </c>
      <c r="F36" s="10">
        <v>32981</v>
      </c>
      <c r="G36" s="7" t="s">
        <v>22</v>
      </c>
      <c r="H36" s="11" t="s">
        <v>23</v>
      </c>
      <c r="I36" s="73">
        <v>7822</v>
      </c>
      <c r="J36" s="74">
        <v>1250</v>
      </c>
      <c r="K36" s="24">
        <f t="shared" si="0"/>
        <v>9072</v>
      </c>
      <c r="L36" s="22">
        <f t="shared" si="1"/>
        <v>756</v>
      </c>
      <c r="M36" s="22">
        <v>756</v>
      </c>
      <c r="N36" s="22">
        <v>756</v>
      </c>
      <c r="O36" s="22">
        <v>756</v>
      </c>
      <c r="P36" s="22">
        <v>756</v>
      </c>
      <c r="Q36" s="22">
        <v>756</v>
      </c>
      <c r="R36" s="22">
        <v>756</v>
      </c>
      <c r="S36" s="22">
        <v>756</v>
      </c>
      <c r="T36" s="22">
        <v>756</v>
      </c>
      <c r="U36" s="22">
        <v>756</v>
      </c>
      <c r="V36" s="22">
        <v>756</v>
      </c>
      <c r="W36" s="22">
        <v>756</v>
      </c>
    </row>
    <row r="37" spans="1:23" ht="20.399999999999999">
      <c r="A37" s="7" t="s">
        <v>135</v>
      </c>
      <c r="B37" s="7" t="s">
        <v>165</v>
      </c>
      <c r="C37" s="67" t="s">
        <v>228</v>
      </c>
      <c r="D37" s="8" t="s">
        <v>39</v>
      </c>
      <c r="E37" s="9" t="s">
        <v>78</v>
      </c>
      <c r="F37" s="10">
        <v>34739</v>
      </c>
      <c r="G37" s="7" t="s">
        <v>26</v>
      </c>
      <c r="H37" s="11" t="s">
        <v>23</v>
      </c>
      <c r="I37" s="73">
        <v>7822</v>
      </c>
      <c r="J37" s="74">
        <v>1250</v>
      </c>
      <c r="K37" s="24">
        <f t="shared" si="0"/>
        <v>9072</v>
      </c>
      <c r="L37" s="22">
        <f t="shared" si="1"/>
        <v>756</v>
      </c>
      <c r="M37" s="22">
        <v>756</v>
      </c>
      <c r="N37" s="22">
        <v>756</v>
      </c>
      <c r="O37" s="22">
        <v>756</v>
      </c>
      <c r="P37" s="22">
        <v>756</v>
      </c>
      <c r="Q37" s="22">
        <v>756</v>
      </c>
      <c r="R37" s="22">
        <v>756</v>
      </c>
      <c r="S37" s="22">
        <v>756</v>
      </c>
      <c r="T37" s="22">
        <v>756</v>
      </c>
      <c r="U37" s="22">
        <v>756</v>
      </c>
      <c r="V37" s="22">
        <v>756</v>
      </c>
      <c r="W37" s="22">
        <v>756</v>
      </c>
    </row>
    <row r="38" spans="1:23" ht="20.399999999999999">
      <c r="A38" s="40" t="s">
        <v>135</v>
      </c>
      <c r="B38" s="40" t="s">
        <v>152</v>
      </c>
      <c r="C38" s="67" t="s">
        <v>228</v>
      </c>
      <c r="D38" s="43" t="s">
        <v>39</v>
      </c>
      <c r="E38" s="44" t="s">
        <v>59</v>
      </c>
      <c r="F38" s="45">
        <v>36768</v>
      </c>
      <c r="G38" s="40" t="s">
        <v>26</v>
      </c>
      <c r="H38" s="46" t="s">
        <v>23</v>
      </c>
      <c r="I38" s="74">
        <v>7822</v>
      </c>
      <c r="J38" s="74">
        <v>1250</v>
      </c>
      <c r="K38" s="24">
        <f t="shared" si="0"/>
        <v>9072</v>
      </c>
      <c r="L38" s="22">
        <f t="shared" si="1"/>
        <v>756</v>
      </c>
      <c r="M38" s="22">
        <v>756</v>
      </c>
      <c r="N38" s="22">
        <v>756</v>
      </c>
      <c r="O38" s="22">
        <v>756</v>
      </c>
      <c r="P38" s="22">
        <v>756</v>
      </c>
      <c r="Q38" s="22">
        <v>756</v>
      </c>
      <c r="R38" s="22">
        <v>756</v>
      </c>
      <c r="S38" s="22">
        <v>756</v>
      </c>
      <c r="T38" s="22">
        <v>756</v>
      </c>
      <c r="U38" s="22">
        <v>756</v>
      </c>
      <c r="V38" s="22">
        <v>756</v>
      </c>
      <c r="W38" s="22">
        <v>756</v>
      </c>
    </row>
    <row r="39" spans="1:23" ht="20.399999999999999">
      <c r="A39" s="40" t="s">
        <v>146</v>
      </c>
      <c r="B39" s="40" t="s">
        <v>147</v>
      </c>
      <c r="C39" s="67" t="s">
        <v>228</v>
      </c>
      <c r="D39" s="43" t="s">
        <v>39</v>
      </c>
      <c r="E39" s="44" t="s">
        <v>53</v>
      </c>
      <c r="F39" s="45">
        <v>28702</v>
      </c>
      <c r="G39" s="40" t="s">
        <v>26</v>
      </c>
      <c r="H39" s="46" t="s">
        <v>23</v>
      </c>
      <c r="I39" s="74">
        <v>7822</v>
      </c>
      <c r="J39" s="74">
        <v>1250</v>
      </c>
      <c r="K39" s="24">
        <f t="shared" si="0"/>
        <v>9072</v>
      </c>
      <c r="L39" s="22">
        <f t="shared" si="1"/>
        <v>756</v>
      </c>
      <c r="M39" s="22">
        <v>756</v>
      </c>
      <c r="N39" s="22">
        <v>756</v>
      </c>
      <c r="O39" s="22">
        <v>756</v>
      </c>
      <c r="P39" s="22">
        <v>756</v>
      </c>
      <c r="Q39" s="22">
        <v>756</v>
      </c>
      <c r="R39" s="22">
        <v>756</v>
      </c>
      <c r="S39" s="22">
        <v>756</v>
      </c>
      <c r="T39" s="22">
        <v>756</v>
      </c>
      <c r="U39" s="22">
        <v>756</v>
      </c>
      <c r="V39" s="22">
        <v>756</v>
      </c>
      <c r="W39" s="22">
        <v>756</v>
      </c>
    </row>
    <row r="40" spans="1:23" ht="20.399999999999999">
      <c r="A40" s="40" t="s">
        <v>193</v>
      </c>
      <c r="B40" s="40" t="s">
        <v>131</v>
      </c>
      <c r="C40" s="67" t="s">
        <v>228</v>
      </c>
      <c r="D40" s="43" t="s">
        <v>39</v>
      </c>
      <c r="E40" s="44" t="s">
        <v>48</v>
      </c>
      <c r="F40" s="45">
        <v>36211</v>
      </c>
      <c r="G40" s="40" t="s">
        <v>22</v>
      </c>
      <c r="H40" s="46" t="s">
        <v>23</v>
      </c>
      <c r="I40" s="74">
        <v>7822</v>
      </c>
      <c r="J40" s="74">
        <v>1250</v>
      </c>
      <c r="K40" s="24">
        <f t="shared" si="0"/>
        <v>9072</v>
      </c>
      <c r="L40" s="22">
        <f t="shared" si="1"/>
        <v>756</v>
      </c>
      <c r="M40" s="22">
        <v>756</v>
      </c>
      <c r="N40" s="22">
        <v>756</v>
      </c>
      <c r="O40" s="22">
        <v>756</v>
      </c>
      <c r="P40" s="22">
        <v>756</v>
      </c>
      <c r="Q40" s="22">
        <v>756</v>
      </c>
      <c r="R40" s="22">
        <v>756</v>
      </c>
      <c r="S40" s="22">
        <v>756</v>
      </c>
      <c r="T40" s="22">
        <v>756</v>
      </c>
      <c r="U40" s="22">
        <v>756</v>
      </c>
      <c r="V40" s="22">
        <v>756</v>
      </c>
      <c r="W40" s="22">
        <v>756</v>
      </c>
    </row>
    <row r="41" spans="1:23" ht="20.399999999999999">
      <c r="A41" s="40" t="s">
        <v>139</v>
      </c>
      <c r="B41" s="40" t="s">
        <v>140</v>
      </c>
      <c r="C41" s="67" t="s">
        <v>228</v>
      </c>
      <c r="D41" s="43" t="s">
        <v>39</v>
      </c>
      <c r="E41" s="44" t="s">
        <v>44</v>
      </c>
      <c r="F41" s="45">
        <v>34054</v>
      </c>
      <c r="G41" s="40" t="s">
        <v>22</v>
      </c>
      <c r="H41" s="46" t="s">
        <v>23</v>
      </c>
      <c r="I41" s="74">
        <v>7822</v>
      </c>
      <c r="J41" s="74">
        <v>1250</v>
      </c>
      <c r="K41" s="24">
        <f t="shared" si="0"/>
        <v>9072</v>
      </c>
      <c r="L41" s="22">
        <f t="shared" si="1"/>
        <v>756</v>
      </c>
      <c r="M41" s="22">
        <v>756</v>
      </c>
      <c r="N41" s="22">
        <v>756</v>
      </c>
      <c r="O41" s="22">
        <v>756</v>
      </c>
      <c r="P41" s="22">
        <v>756</v>
      </c>
      <c r="Q41" s="22">
        <v>756</v>
      </c>
      <c r="R41" s="22">
        <v>756</v>
      </c>
      <c r="S41" s="22">
        <v>756</v>
      </c>
      <c r="T41" s="22">
        <v>756</v>
      </c>
      <c r="U41" s="22">
        <v>756</v>
      </c>
      <c r="V41" s="22">
        <v>756</v>
      </c>
      <c r="W41" s="22">
        <v>756</v>
      </c>
    </row>
    <row r="42" spans="1:23" ht="20.399999999999999">
      <c r="A42" s="40" t="s">
        <v>148</v>
      </c>
      <c r="B42" s="40" t="s">
        <v>189</v>
      </c>
      <c r="C42" s="67" t="s">
        <v>228</v>
      </c>
      <c r="D42" s="43" t="s">
        <v>39</v>
      </c>
      <c r="E42" s="44" t="s">
        <v>106</v>
      </c>
      <c r="F42" s="45">
        <v>38245</v>
      </c>
      <c r="G42" s="40" t="s">
        <v>26</v>
      </c>
      <c r="H42" s="46" t="s">
        <v>23</v>
      </c>
      <c r="I42" s="74">
        <v>7822</v>
      </c>
      <c r="J42" s="74">
        <v>1250</v>
      </c>
      <c r="K42" s="24">
        <f>+I42+J42</f>
        <v>9072</v>
      </c>
      <c r="L42" s="22">
        <f>+K42/12</f>
        <v>756</v>
      </c>
      <c r="M42" s="22">
        <v>756</v>
      </c>
      <c r="N42" s="22">
        <v>756</v>
      </c>
      <c r="O42" s="22">
        <v>756</v>
      </c>
      <c r="P42" s="22">
        <v>756</v>
      </c>
      <c r="Q42" s="22">
        <v>756</v>
      </c>
      <c r="R42" s="22">
        <v>756</v>
      </c>
      <c r="S42" s="22">
        <v>756</v>
      </c>
      <c r="T42" s="22">
        <v>756</v>
      </c>
      <c r="U42" s="22">
        <v>756</v>
      </c>
      <c r="V42" s="22">
        <v>756</v>
      </c>
      <c r="W42" s="22">
        <v>756</v>
      </c>
    </row>
    <row r="43" spans="1:23" ht="20.399999999999999">
      <c r="A43" s="40" t="s">
        <v>197</v>
      </c>
      <c r="B43" s="40" t="s">
        <v>154</v>
      </c>
      <c r="C43" s="67" t="s">
        <v>228</v>
      </c>
      <c r="D43" s="43" t="s">
        <v>39</v>
      </c>
      <c r="E43" s="44" t="s">
        <v>63</v>
      </c>
      <c r="F43" s="45">
        <v>36508</v>
      </c>
      <c r="G43" s="40" t="s">
        <v>22</v>
      </c>
      <c r="H43" s="46" t="s">
        <v>23</v>
      </c>
      <c r="I43" s="74">
        <v>7822</v>
      </c>
      <c r="J43" s="74">
        <v>1250</v>
      </c>
      <c r="K43" s="24">
        <f>+I43+J43</f>
        <v>9072</v>
      </c>
      <c r="L43" s="22">
        <f>+K43/12</f>
        <v>756</v>
      </c>
      <c r="M43" s="22">
        <v>756</v>
      </c>
      <c r="N43" s="22">
        <v>756</v>
      </c>
      <c r="O43" s="22">
        <v>756</v>
      </c>
      <c r="P43" s="22">
        <v>756</v>
      </c>
      <c r="Q43" s="22">
        <v>756</v>
      </c>
      <c r="R43" s="22">
        <v>756</v>
      </c>
      <c r="S43" s="22">
        <v>756</v>
      </c>
      <c r="T43" s="22">
        <v>756</v>
      </c>
      <c r="U43" s="22">
        <v>756</v>
      </c>
      <c r="V43" s="22">
        <v>756</v>
      </c>
      <c r="W43" s="22">
        <v>756</v>
      </c>
    </row>
    <row r="44" spans="1:23" ht="20.399999999999999">
      <c r="A44" s="47" t="s">
        <v>144</v>
      </c>
      <c r="B44" s="47" t="s">
        <v>145</v>
      </c>
      <c r="C44" s="67" t="s">
        <v>228</v>
      </c>
      <c r="D44" s="48" t="s">
        <v>39</v>
      </c>
      <c r="E44" s="49" t="s">
        <v>51</v>
      </c>
      <c r="F44" s="50">
        <v>36231</v>
      </c>
      <c r="G44" s="47" t="s">
        <v>26</v>
      </c>
      <c r="H44" s="51" t="s">
        <v>23</v>
      </c>
      <c r="I44" s="72">
        <v>7822</v>
      </c>
      <c r="J44" s="72">
        <v>1250</v>
      </c>
      <c r="K44" s="34">
        <f>+I44+J44</f>
        <v>9072</v>
      </c>
      <c r="L44" s="34">
        <f>+K44/12</f>
        <v>756</v>
      </c>
      <c r="M44" s="34">
        <v>756</v>
      </c>
      <c r="N44" s="34">
        <v>756</v>
      </c>
      <c r="O44" s="34">
        <v>756</v>
      </c>
      <c r="P44" s="34">
        <v>756</v>
      </c>
      <c r="Q44" s="34">
        <v>756</v>
      </c>
      <c r="R44" s="34">
        <v>756</v>
      </c>
      <c r="S44" s="34">
        <v>756</v>
      </c>
      <c r="T44" s="34">
        <v>756</v>
      </c>
      <c r="U44" s="34">
        <v>756</v>
      </c>
      <c r="V44" s="34">
        <v>756</v>
      </c>
      <c r="W44" s="34">
        <v>756</v>
      </c>
    </row>
    <row r="45" spans="1:23" ht="20.399999999999999">
      <c r="I45" s="79">
        <f>SUM(I2:I44)</f>
        <v>339479</v>
      </c>
      <c r="J45" s="79">
        <f>SUM(J2:J44)</f>
        <v>52500</v>
      </c>
    </row>
    <row r="46" spans="1:23">
      <c r="A46" s="108">
        <v>45922</v>
      </c>
    </row>
    <row r="47" spans="1:23" ht="20.399999999999999">
      <c r="A47" s="40" t="s">
        <v>231</v>
      </c>
      <c r="B47" s="40" t="s">
        <v>173</v>
      </c>
      <c r="C47" s="67" t="s">
        <v>228</v>
      </c>
      <c r="D47" s="43" t="s">
        <v>232</v>
      </c>
      <c r="E47" s="44"/>
      <c r="F47" s="45"/>
      <c r="G47" s="40" t="s">
        <v>233</v>
      </c>
      <c r="H47" s="46" t="s">
        <v>23</v>
      </c>
      <c r="I47" s="74">
        <v>7766.78</v>
      </c>
      <c r="J47" s="74"/>
      <c r="K47" s="24">
        <v>7766.78</v>
      </c>
      <c r="N47" s="22">
        <f>+K47/10</f>
        <v>776.678</v>
      </c>
      <c r="O47" s="22">
        <v>776.678</v>
      </c>
      <c r="P47" s="22">
        <v>776.678</v>
      </c>
      <c r="Q47" s="22">
        <v>776.678</v>
      </c>
      <c r="R47" s="22">
        <v>776.678</v>
      </c>
      <c r="S47" s="22">
        <v>776.678</v>
      </c>
      <c r="T47" s="22">
        <v>776.678</v>
      </c>
      <c r="U47" s="22">
        <v>776.678</v>
      </c>
      <c r="V47" s="22">
        <v>776.678</v>
      </c>
      <c r="W47" s="22">
        <v>776.678</v>
      </c>
    </row>
    <row r="48" spans="1:23" ht="20.399999999999999">
      <c r="A48" s="40"/>
      <c r="B48" s="40"/>
      <c r="C48" s="67"/>
      <c r="D48" s="43"/>
      <c r="E48" s="44"/>
      <c r="F48" s="45"/>
      <c r="G48" s="40"/>
      <c r="H48" s="46"/>
      <c r="I48" s="74"/>
      <c r="J48" s="74"/>
    </row>
    <row r="49" spans="1:23" ht="20.399999999999999">
      <c r="A49" s="40" t="s">
        <v>234</v>
      </c>
      <c r="B49" s="40" t="s">
        <v>211</v>
      </c>
      <c r="C49" s="67" t="s">
        <v>235</v>
      </c>
      <c r="D49" s="43" t="s">
        <v>236</v>
      </c>
      <c r="E49" s="44"/>
      <c r="F49" s="45"/>
      <c r="G49" s="40" t="s">
        <v>237</v>
      </c>
      <c r="H49" s="46" t="s">
        <v>23</v>
      </c>
      <c r="I49" s="74">
        <v>6471.9</v>
      </c>
      <c r="J49" s="74"/>
      <c r="K49" s="24">
        <v>6471.9</v>
      </c>
      <c r="N49" s="22">
        <f>+K49/10</f>
        <v>647.18999999999994</v>
      </c>
      <c r="O49" s="22">
        <v>647.18999999999994</v>
      </c>
      <c r="P49" s="22">
        <v>647.18999999999994</v>
      </c>
      <c r="Q49" s="22">
        <v>647.18999999999994</v>
      </c>
      <c r="R49" s="22">
        <v>647.18999999999994</v>
      </c>
      <c r="S49" s="22">
        <v>647.18999999999994</v>
      </c>
      <c r="T49" s="22">
        <v>647.18999999999994</v>
      </c>
      <c r="U49" s="22">
        <v>647.18999999999994</v>
      </c>
      <c r="V49" s="22">
        <v>647.18999999999994</v>
      </c>
      <c r="W49" s="22">
        <v>647.18999999999994</v>
      </c>
    </row>
    <row r="50" spans="1:23" ht="20.399999999999999">
      <c r="A50" s="40" t="s">
        <v>238</v>
      </c>
      <c r="B50" s="40" t="s">
        <v>134</v>
      </c>
      <c r="C50" s="67" t="s">
        <v>235</v>
      </c>
      <c r="D50" s="43" t="s">
        <v>236</v>
      </c>
      <c r="E50" s="44"/>
      <c r="F50" s="45"/>
      <c r="G50" s="40" t="s">
        <v>233</v>
      </c>
      <c r="H50" s="46" t="s">
        <v>23</v>
      </c>
      <c r="I50" s="74">
        <v>6471.9</v>
      </c>
      <c r="J50" s="74"/>
      <c r="K50" s="24">
        <v>6471.9</v>
      </c>
      <c r="N50" s="22">
        <f>+K50/10</f>
        <v>647.18999999999994</v>
      </c>
      <c r="O50" s="22">
        <v>647.18999999999994</v>
      </c>
      <c r="P50" s="22">
        <v>647.18999999999994</v>
      </c>
      <c r="Q50" s="22">
        <v>647.18999999999994</v>
      </c>
      <c r="R50" s="22">
        <v>647.18999999999994</v>
      </c>
      <c r="S50" s="22">
        <v>647.18999999999994</v>
      </c>
      <c r="T50" s="22">
        <v>647.18999999999994</v>
      </c>
      <c r="U50" s="22">
        <v>647.18999999999994</v>
      </c>
      <c r="V50" s="22">
        <v>647.18999999999994</v>
      </c>
      <c r="W50" s="22">
        <v>647.18999999999994</v>
      </c>
    </row>
    <row r="51" spans="1:23" ht="20.399999999999999">
      <c r="A51" s="40" t="s">
        <v>239</v>
      </c>
      <c r="B51" s="40" t="s">
        <v>240</v>
      </c>
      <c r="C51" s="67" t="s">
        <v>235</v>
      </c>
      <c r="D51" s="43" t="s">
        <v>236</v>
      </c>
      <c r="E51" s="44"/>
      <c r="F51" s="45"/>
      <c r="G51" s="40" t="s">
        <v>233</v>
      </c>
      <c r="H51" s="46" t="s">
        <v>23</v>
      </c>
      <c r="I51" s="74">
        <v>6471.9</v>
      </c>
      <c r="J51" s="74"/>
      <c r="K51" s="24">
        <v>6471.9</v>
      </c>
      <c r="N51" s="22">
        <f>+K51/10</f>
        <v>647.18999999999994</v>
      </c>
      <c r="O51" s="22">
        <v>647.18999999999994</v>
      </c>
      <c r="P51" s="22">
        <v>647.18999999999994</v>
      </c>
      <c r="Q51" s="22">
        <v>647.18999999999994</v>
      </c>
      <c r="R51" s="22">
        <v>647.18999999999994</v>
      </c>
      <c r="S51" s="22">
        <v>647.18999999999994</v>
      </c>
      <c r="T51" s="22">
        <v>647.18999999999994</v>
      </c>
      <c r="U51" s="22">
        <v>647.18999999999994</v>
      </c>
      <c r="V51" s="22">
        <v>647.18999999999994</v>
      </c>
      <c r="W51" s="22">
        <v>647.18999999999994</v>
      </c>
    </row>
    <row r="52" spans="1:23" ht="20.399999999999999">
      <c r="A52" s="40" t="s">
        <v>203</v>
      </c>
      <c r="B52" s="40" t="s">
        <v>204</v>
      </c>
      <c r="C52" s="67" t="s">
        <v>235</v>
      </c>
      <c r="D52" s="43" t="s">
        <v>236</v>
      </c>
      <c r="E52" s="44"/>
      <c r="F52" s="45"/>
      <c r="G52" s="40" t="s">
        <v>233</v>
      </c>
      <c r="H52" s="46" t="s">
        <v>23</v>
      </c>
      <c r="I52" s="74">
        <v>6471.9</v>
      </c>
      <c r="J52" s="74"/>
      <c r="K52" s="24">
        <v>6471.9</v>
      </c>
      <c r="N52" s="22">
        <f>+K52/10</f>
        <v>647.18999999999994</v>
      </c>
      <c r="O52" s="22">
        <v>647.18999999999994</v>
      </c>
      <c r="P52" s="22">
        <v>647.18999999999994</v>
      </c>
      <c r="Q52" s="22">
        <v>647.18999999999994</v>
      </c>
      <c r="R52" s="22">
        <v>647.18999999999994</v>
      </c>
      <c r="S52" s="22">
        <v>647.18999999999994</v>
      </c>
      <c r="T52" s="22">
        <v>647.18999999999994</v>
      </c>
      <c r="U52" s="22">
        <v>647.18999999999994</v>
      </c>
      <c r="V52" s="22">
        <v>647.18999999999994</v>
      </c>
      <c r="W52" s="22">
        <v>647.18999999999994</v>
      </c>
    </row>
    <row r="53" spans="1:23" ht="20.399999999999999">
      <c r="A53" s="40" t="s">
        <v>241</v>
      </c>
      <c r="B53" s="40" t="s">
        <v>242</v>
      </c>
      <c r="C53" s="67" t="s">
        <v>228</v>
      </c>
      <c r="D53" s="43" t="s">
        <v>236</v>
      </c>
      <c r="E53" s="44"/>
      <c r="F53" s="45"/>
      <c r="G53" s="40" t="s">
        <v>237</v>
      </c>
      <c r="H53" s="46" t="s">
        <v>23</v>
      </c>
      <c r="I53" s="74">
        <v>6471.9</v>
      </c>
      <c r="J53" s="74"/>
      <c r="K53" s="24">
        <v>6471.9</v>
      </c>
      <c r="N53" s="22">
        <v>647.18999999999994</v>
      </c>
      <c r="O53" s="22">
        <v>647.18999999999994</v>
      </c>
      <c r="P53" s="22">
        <v>647.18999999999994</v>
      </c>
      <c r="Q53" s="22">
        <v>647.18999999999994</v>
      </c>
      <c r="R53" s="22">
        <v>647.18999999999994</v>
      </c>
      <c r="S53" s="22">
        <v>647.18999999999994</v>
      </c>
      <c r="T53" s="22">
        <v>647.18999999999994</v>
      </c>
      <c r="U53" s="22">
        <v>647.18999999999994</v>
      </c>
      <c r="V53" s="22">
        <v>647.18999999999994</v>
      </c>
      <c r="W53" s="22">
        <v>647.18999999999994</v>
      </c>
    </row>
    <row r="54" spans="1:23" ht="20.399999999999999">
      <c r="A54" s="40" t="s">
        <v>243</v>
      </c>
      <c r="B54" s="40" t="s">
        <v>207</v>
      </c>
      <c r="C54" s="67" t="s">
        <v>235</v>
      </c>
      <c r="D54" s="43" t="s">
        <v>236</v>
      </c>
      <c r="E54" s="44"/>
      <c r="F54" s="45"/>
      <c r="G54" s="40" t="s">
        <v>233</v>
      </c>
      <c r="H54" s="46" t="s">
        <v>23</v>
      </c>
      <c r="I54" s="74">
        <v>6471.9</v>
      </c>
      <c r="J54" s="74"/>
      <c r="K54" s="24">
        <v>6471.9</v>
      </c>
      <c r="N54" s="22">
        <v>647.18999999999994</v>
      </c>
      <c r="O54" s="22">
        <v>647.18999999999994</v>
      </c>
      <c r="P54" s="22">
        <v>647.18999999999994</v>
      </c>
      <c r="Q54" s="22">
        <v>647.18999999999994</v>
      </c>
      <c r="R54" s="22">
        <v>647.18999999999994</v>
      </c>
      <c r="S54" s="22">
        <v>647.18999999999994</v>
      </c>
      <c r="T54" s="22">
        <v>647.18999999999994</v>
      </c>
      <c r="U54" s="22">
        <v>647.18999999999994</v>
      </c>
      <c r="V54" s="22">
        <v>647.18999999999994</v>
      </c>
      <c r="W54" s="22">
        <v>647.18999999999994</v>
      </c>
    </row>
    <row r="55" spans="1:23" ht="20.399999999999999">
      <c r="A55" s="40" t="s">
        <v>244</v>
      </c>
      <c r="B55" s="40" t="s">
        <v>209</v>
      </c>
      <c r="C55" s="67" t="s">
        <v>228</v>
      </c>
      <c r="D55" s="43" t="s">
        <v>236</v>
      </c>
      <c r="E55" s="44"/>
      <c r="F55" s="45"/>
      <c r="G55" s="40" t="s">
        <v>233</v>
      </c>
      <c r="H55" s="46" t="s">
        <v>23</v>
      </c>
      <c r="I55" s="74">
        <v>6471.9</v>
      </c>
      <c r="J55" s="74"/>
      <c r="K55" s="24">
        <v>6471.9</v>
      </c>
      <c r="N55" s="22">
        <v>647.18999999999994</v>
      </c>
      <c r="O55" s="22">
        <v>647.18999999999994</v>
      </c>
      <c r="P55" s="22">
        <v>647.18999999999994</v>
      </c>
      <c r="Q55" s="22">
        <v>647.18999999999994</v>
      </c>
      <c r="R55" s="22">
        <v>647.18999999999994</v>
      </c>
      <c r="S55" s="22">
        <v>647.18999999999994</v>
      </c>
      <c r="T55" s="22">
        <v>647.18999999999994</v>
      </c>
      <c r="U55" s="22">
        <v>647.18999999999994</v>
      </c>
      <c r="V55" s="22">
        <v>647.18999999999994</v>
      </c>
      <c r="W55" s="22">
        <v>647.18999999999994</v>
      </c>
    </row>
    <row r="56" spans="1:23" ht="20.399999999999999">
      <c r="A56" s="40"/>
      <c r="B56" s="40"/>
      <c r="C56" s="67"/>
      <c r="D56" s="43"/>
      <c r="E56" s="44"/>
      <c r="F56" s="45"/>
      <c r="G56" s="40"/>
      <c r="H56" s="46"/>
      <c r="I56" s="74"/>
      <c r="J56" s="74"/>
    </row>
    <row r="57" spans="1:23" ht="20.399999999999999">
      <c r="A57" s="109">
        <v>45992</v>
      </c>
      <c r="B57" s="40"/>
      <c r="C57" s="67"/>
      <c r="D57" s="43"/>
      <c r="E57" s="44"/>
      <c r="F57" s="45"/>
      <c r="G57" s="40"/>
      <c r="H57" s="46"/>
      <c r="I57" s="74"/>
      <c r="J57" s="74"/>
    </row>
    <row r="58" spans="1:23" ht="20.399999999999999">
      <c r="A58" s="40" t="s">
        <v>245</v>
      </c>
      <c r="B58" s="40" t="s">
        <v>246</v>
      </c>
      <c r="C58" s="67" t="s">
        <v>235</v>
      </c>
      <c r="D58" s="43" t="s">
        <v>236</v>
      </c>
      <c r="E58" s="44"/>
      <c r="F58" s="45"/>
      <c r="G58" s="40" t="s">
        <v>233</v>
      </c>
      <c r="H58" s="46" t="s">
        <v>23</v>
      </c>
      <c r="I58" s="74">
        <v>4971.79</v>
      </c>
      <c r="J58" s="74"/>
      <c r="K58" s="24">
        <v>4971.79</v>
      </c>
      <c r="Q58" s="22">
        <f>+K58/7</f>
        <v>710.25571428571425</v>
      </c>
      <c r="R58" s="22">
        <v>710.25571428571425</v>
      </c>
      <c r="S58" s="22">
        <v>710.25571428571425</v>
      </c>
      <c r="T58" s="22">
        <v>710.25571428571425</v>
      </c>
      <c r="U58" s="22">
        <v>710.25571428571425</v>
      </c>
      <c r="V58" s="22">
        <v>710.25571428571425</v>
      </c>
      <c r="W58" s="22">
        <v>710.25571428571425</v>
      </c>
    </row>
    <row r="59" spans="1:23" ht="20.399999999999999">
      <c r="A59" s="40" t="s">
        <v>242</v>
      </c>
      <c r="B59" s="40" t="s">
        <v>247</v>
      </c>
      <c r="C59" s="67" t="s">
        <v>228</v>
      </c>
      <c r="D59" s="43" t="s">
        <v>236</v>
      </c>
      <c r="E59" s="44"/>
      <c r="F59" s="45"/>
      <c r="G59" s="40" t="s">
        <v>233</v>
      </c>
      <c r="H59" s="46" t="s">
        <v>23</v>
      </c>
      <c r="I59" s="74">
        <v>4971.79</v>
      </c>
      <c r="J59" s="74"/>
      <c r="K59" s="24">
        <v>4971.79</v>
      </c>
      <c r="Q59" s="22">
        <f t="shared" ref="Q59:Q60" si="2">+K59/7</f>
        <v>710.25571428571425</v>
      </c>
      <c r="R59" s="22">
        <v>710.25571428571425</v>
      </c>
      <c r="S59" s="22">
        <v>710.25571428571425</v>
      </c>
      <c r="T59" s="22">
        <v>710.25571428571425</v>
      </c>
      <c r="U59" s="22">
        <v>710.25571428571425</v>
      </c>
      <c r="V59" s="22">
        <v>710.25571428571425</v>
      </c>
      <c r="W59" s="22">
        <v>710.25571428571425</v>
      </c>
    </row>
    <row r="60" spans="1:23" ht="20.399999999999999">
      <c r="A60" s="40" t="s">
        <v>248</v>
      </c>
      <c r="B60" s="40" t="s">
        <v>249</v>
      </c>
      <c r="C60" s="67" t="s">
        <v>228</v>
      </c>
      <c r="D60" s="43" t="s">
        <v>236</v>
      </c>
      <c r="E60" s="44"/>
      <c r="F60" s="45"/>
      <c r="G60" s="40" t="s">
        <v>233</v>
      </c>
      <c r="H60" s="46" t="s">
        <v>23</v>
      </c>
      <c r="I60" s="74">
        <v>4971.79</v>
      </c>
      <c r="J60" s="74"/>
      <c r="K60" s="24">
        <v>4971.79</v>
      </c>
      <c r="Q60" s="22">
        <f t="shared" si="2"/>
        <v>710.25571428571425</v>
      </c>
      <c r="R60" s="22">
        <v>710.25571428571425</v>
      </c>
      <c r="S60" s="22">
        <v>710.25571428571425</v>
      </c>
      <c r="T60" s="22">
        <v>710.25571428571425</v>
      </c>
      <c r="U60" s="22">
        <v>710.25571428571425</v>
      </c>
      <c r="V60" s="22">
        <v>710.25571428571425</v>
      </c>
      <c r="W60" s="22">
        <v>710.25571428571425</v>
      </c>
    </row>
    <row r="61" spans="1:23" ht="20.399999999999999">
      <c r="A61" s="40" t="s">
        <v>250</v>
      </c>
      <c r="B61" s="40" t="s">
        <v>251</v>
      </c>
      <c r="C61" s="67" t="s">
        <v>235</v>
      </c>
      <c r="D61" s="43" t="s">
        <v>236</v>
      </c>
      <c r="E61" s="44"/>
      <c r="F61" s="45"/>
      <c r="G61" s="40" t="s">
        <v>237</v>
      </c>
      <c r="H61" s="46" t="s">
        <v>23</v>
      </c>
      <c r="I61" s="74">
        <v>4971.79</v>
      </c>
      <c r="J61" s="74"/>
      <c r="K61" s="24">
        <v>4971.79</v>
      </c>
      <c r="Q61" s="22">
        <v>710.25571428571425</v>
      </c>
      <c r="R61" s="22">
        <v>710.25571428571425</v>
      </c>
      <c r="S61" s="22">
        <v>710.25571428571425</v>
      </c>
      <c r="T61" s="22">
        <v>710.25571428571425</v>
      </c>
      <c r="U61" s="22">
        <v>710.25571428571425</v>
      </c>
      <c r="V61" s="22">
        <v>710.25571428571425</v>
      </c>
      <c r="W61" s="22">
        <v>710.25571428571425</v>
      </c>
    </row>
    <row r="62" spans="1:23" ht="20.399999999999999">
      <c r="A62" s="40"/>
      <c r="B62" s="40"/>
      <c r="C62" s="67"/>
      <c r="D62" s="43"/>
      <c r="E62" s="44"/>
      <c r="F62" s="45"/>
      <c r="G62" s="40"/>
      <c r="H62" s="46"/>
      <c r="I62" s="74"/>
      <c r="J62" s="74"/>
    </row>
    <row r="63" spans="1:23" ht="20.399999999999999">
      <c r="A63" s="40"/>
      <c r="B63" s="40"/>
      <c r="C63" s="67"/>
      <c r="D63" s="43"/>
      <c r="E63" s="44"/>
      <c r="F63" s="45"/>
      <c r="G63" s="40"/>
      <c r="H63" s="46"/>
      <c r="I63" s="74"/>
      <c r="J63" s="74"/>
    </row>
    <row r="64" spans="1:23" ht="20.399999999999999">
      <c r="A64" s="40"/>
      <c r="B64" s="40"/>
      <c r="C64" s="67"/>
      <c r="D64" s="43"/>
      <c r="E64" s="44"/>
      <c r="F64" s="45"/>
      <c r="G64" s="40"/>
      <c r="H64" s="46"/>
      <c r="I64" s="74"/>
      <c r="J64" s="74"/>
    </row>
    <row r="65" spans="1:10" ht="20.399999999999999">
      <c r="A65" s="40"/>
      <c r="B65" s="40"/>
      <c r="C65" s="67"/>
      <c r="D65" s="43"/>
      <c r="E65" s="44"/>
      <c r="F65" s="45"/>
      <c r="G65" s="40"/>
      <c r="H65" s="46"/>
      <c r="I65" s="74"/>
      <c r="J65" s="74"/>
    </row>
    <row r="66" spans="1:10" ht="20.399999999999999">
      <c r="A66" s="40"/>
      <c r="B66" s="40"/>
      <c r="C66" s="67"/>
      <c r="D66" s="43"/>
      <c r="E66" s="44"/>
      <c r="F66" s="45"/>
      <c r="G66" s="40"/>
      <c r="H66" s="46"/>
      <c r="I66" s="74"/>
      <c r="J66" s="74"/>
    </row>
    <row r="67" spans="1:10" ht="20.399999999999999">
      <c r="A67" s="40"/>
      <c r="B67" s="40"/>
      <c r="C67" s="67"/>
      <c r="D67" s="43"/>
      <c r="E67" s="44"/>
      <c r="F67" s="45"/>
      <c r="G67" s="40"/>
      <c r="H67" s="46"/>
      <c r="I67" s="74"/>
      <c r="J67" s="74"/>
    </row>
    <row r="68" spans="1:10" ht="20.399999999999999">
      <c r="A68" s="40"/>
      <c r="B68" s="40"/>
      <c r="C68" s="67"/>
      <c r="D68" s="43"/>
      <c r="E68" s="44"/>
      <c r="F68" s="45"/>
      <c r="G68" s="40"/>
      <c r="H68" s="46"/>
      <c r="I68" s="74"/>
      <c r="J68" s="74"/>
    </row>
  </sheetData>
  <autoFilter ref="A1:W46">
    <sortState ref="A2:W45">
      <sortCondition ref="C1"/>
    </sortState>
  </autoFilter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Table 2</vt:lpstr>
      <vt:lpstr>Table 2 (2)</vt:lpstr>
      <vt:lpstr>SON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yasemin yelkenci</dc:creator>
  <cp:lastModifiedBy>User</cp:lastModifiedBy>
  <dcterms:created xsi:type="dcterms:W3CDTF">2025-08-15T12:06:29Z</dcterms:created>
  <dcterms:modified xsi:type="dcterms:W3CDTF">2025-12-25T07:22:03Z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2025-06-23T00:00:00Z</vt:filetime>
  </property>
  <property fmtid="{D5CDD505-2E9C-101B-9397-08002B2CF9AE}" pid="3" name="LastSaved">
    <vt:filetime>2025-08-15T00:00:00Z</vt:filetime>
  </property>
  <property fmtid="{D5CDD505-2E9C-101B-9397-08002B2CF9AE}" pid="4" name="Producer">
    <vt:lpwstr>xPression 20.3 /  / JPDF</vt:lpwstr>
  </property>
</Properties>
</file>